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610" firstSheet="1" activeTab="1"/>
  </bookViews>
  <sheets>
    <sheet name="Оценка велич КВЛ (2)" sheetId="4" state="hidden" r:id="rId1"/>
    <sheet name="Оценка велич КВЛ" sheetId="1" r:id="rId2"/>
    <sheet name="Фин потребн по годам" sheetId="2" r:id="rId3"/>
    <sheet name="Перечень смет-анал" sheetId="3" r:id="rId4"/>
    <sheet name="Фин потребн по годам (2)" sheetId="5" state="hidden" r:id="rId5"/>
  </sheets>
  <definedNames>
    <definedName name="_xlnm._FilterDatabase" localSheetId="1" hidden="1">'Оценка велич КВЛ'!$A$5:$N$421</definedName>
    <definedName name="_xlnm._FilterDatabase" localSheetId="0" hidden="1">'Оценка велич КВЛ (2)'!$A$4:$K$388</definedName>
    <definedName name="_xlnm._FilterDatabase" localSheetId="2" hidden="1">'Фин потребн по годам'!$A$4:$V$421</definedName>
    <definedName name="_xlnm.Print_Titles" localSheetId="1">'Оценка велич КВЛ'!$5:$5</definedName>
    <definedName name="_xlnm.Print_Titles" localSheetId="3">'Перечень смет-анал'!$2:$2</definedName>
    <definedName name="_xlnm.Print_Titles" localSheetId="2">'Фин потребн по годам'!$3:$4</definedName>
    <definedName name="_xlnm.Print_Area" localSheetId="1">'Оценка велич КВЛ'!$A$1:$J$421</definedName>
    <definedName name="_xlnm.Print_Area" localSheetId="0">'Оценка велич КВЛ (2)'!$A$1:$J$400</definedName>
    <definedName name="_xlnm.Print_Area" localSheetId="3">'Перечень смет-анал'!$A$1:$W$22</definedName>
    <definedName name="_xlnm.Print_Area" localSheetId="2">'Фин потребн по годам'!$A$1:$P$420</definedName>
    <definedName name="_xlnm.Print_Area" localSheetId="4">'Фин потребн по годам (2)'!$A$1:$O$331</definedName>
  </definedNames>
  <calcPr calcId="162913"/>
</workbook>
</file>

<file path=xl/calcChain.xml><?xml version="1.0" encoding="utf-8"?>
<calcChain xmlns="http://schemas.openxmlformats.org/spreadsheetml/2006/main">
  <c r="K240" i="1" l="1"/>
  <c r="C6" i="2" l="1"/>
  <c r="C5" i="2"/>
  <c r="K148" i="1" l="1"/>
  <c r="K265" i="1"/>
  <c r="K273" i="1"/>
  <c r="K407" i="1"/>
  <c r="K410" i="1"/>
  <c r="K421" i="1"/>
  <c r="Q420" i="2"/>
  <c r="Q409" i="2"/>
  <c r="Q406" i="2"/>
  <c r="Q272" i="2"/>
  <c r="Q264" i="2"/>
  <c r="Q239" i="2"/>
  <c r="Q147" i="2"/>
  <c r="H9" i="1" l="1"/>
  <c r="C128" i="2"/>
  <c r="H129" i="1"/>
  <c r="G8" i="2"/>
  <c r="F8" i="2"/>
  <c r="E8" i="2"/>
  <c r="C11" i="2"/>
  <c r="K13" i="2"/>
  <c r="K8" i="2" s="1"/>
  <c r="J13" i="2"/>
  <c r="J8" i="2" s="1"/>
  <c r="I13" i="2"/>
  <c r="I8" i="2" s="1"/>
  <c r="H13" i="2"/>
  <c r="H8" i="2" s="1"/>
  <c r="C9" i="2"/>
  <c r="H10" i="1" s="1"/>
  <c r="H35" i="1"/>
  <c r="P166" i="2"/>
  <c r="P165" i="2"/>
  <c r="P164" i="2"/>
  <c r="P163" i="2"/>
  <c r="C152" i="2"/>
  <c r="Q193" i="2" s="1"/>
  <c r="C369" i="2"/>
  <c r="H32" i="1"/>
  <c r="C25" i="2"/>
  <c r="I23" i="2"/>
  <c r="H7" i="1"/>
  <c r="H278" i="1"/>
  <c r="H277" i="1"/>
  <c r="H275" i="1"/>
  <c r="H280" i="1"/>
  <c r="C278" i="2"/>
  <c r="H279" i="1" s="1"/>
  <c r="C275" i="2"/>
  <c r="C112" i="2"/>
  <c r="C111" i="2"/>
  <c r="C110" i="2"/>
  <c r="C109" i="2"/>
  <c r="C108" i="2"/>
  <c r="C107" i="2"/>
  <c r="C106" i="2"/>
  <c r="C104" i="2"/>
  <c r="C103" i="2"/>
  <c r="C100" i="2"/>
  <c r="C99" i="2"/>
  <c r="C98" i="2"/>
  <c r="C97" i="2"/>
  <c r="C96" i="2"/>
  <c r="C95" i="2"/>
  <c r="C94" i="2"/>
  <c r="C93" i="2"/>
  <c r="C89" i="2"/>
  <c r="C87" i="2"/>
  <c r="C86" i="2"/>
  <c r="C85" i="2"/>
  <c r="C83" i="2"/>
  <c r="C82" i="2"/>
  <c r="C80" i="2"/>
  <c r="C79" i="2"/>
  <c r="C77" i="2"/>
  <c r="C72" i="2"/>
  <c r="C68" i="2"/>
  <c r="C67" i="2"/>
  <c r="C66" i="2"/>
  <c r="C65" i="2"/>
  <c r="C62" i="2"/>
  <c r="C61" i="2"/>
  <c r="C33" i="2"/>
  <c r="G31" i="1"/>
  <c r="C24" i="2"/>
  <c r="C22" i="2"/>
  <c r="C20" i="2"/>
  <c r="H21" i="1" s="1"/>
  <c r="N15" i="2"/>
  <c r="N13" i="2"/>
  <c r="N8" i="2" s="1"/>
  <c r="M15" i="2"/>
  <c r="M13" i="2"/>
  <c r="M8" i="2" s="1"/>
  <c r="L15" i="2"/>
  <c r="L13" i="2" s="1"/>
  <c r="L8" i="2" s="1"/>
  <c r="C7" i="2"/>
  <c r="C26" i="2"/>
  <c r="C27" i="2"/>
  <c r="C28" i="2"/>
  <c r="C29" i="2"/>
  <c r="C30" i="2"/>
  <c r="H6" i="1"/>
  <c r="Q331" i="5"/>
  <c r="Q330" i="5"/>
  <c r="Q329" i="5"/>
  <c r="Q328" i="5"/>
  <c r="Q327" i="5"/>
  <c r="Q326" i="5"/>
  <c r="Q325" i="5"/>
  <c r="Q324" i="5"/>
  <c r="Q323" i="5"/>
  <c r="Q322" i="5"/>
  <c r="Q321" i="5"/>
  <c r="Q320" i="5"/>
  <c r="Q319" i="5"/>
  <c r="Q318" i="5"/>
  <c r="Q317" i="5"/>
  <c r="Q316" i="5"/>
  <c r="Q315" i="5"/>
  <c r="Q314" i="5"/>
  <c r="Q313" i="5"/>
  <c r="Q312" i="5"/>
  <c r="Q311" i="5"/>
  <c r="Q310" i="5"/>
  <c r="Q309" i="5"/>
  <c r="Q308" i="5"/>
  <c r="Q307" i="5"/>
  <c r="Q306" i="5"/>
  <c r="Q305" i="5"/>
  <c r="Q304" i="5"/>
  <c r="Q303" i="5"/>
  <c r="Q302" i="5"/>
  <c r="Q301" i="5"/>
  <c r="Q300" i="5"/>
  <c r="Q299" i="5"/>
  <c r="Q298" i="5"/>
  <c r="Q297" i="5"/>
  <c r="Q296" i="5"/>
  <c r="Q295" i="5"/>
  <c r="Q294" i="5"/>
  <c r="Q293" i="5"/>
  <c r="Q292" i="5"/>
  <c r="Q291" i="5"/>
  <c r="Q290" i="5"/>
  <c r="Q289" i="5"/>
  <c r="Q288" i="5"/>
  <c r="Q287"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Q255" i="5"/>
  <c r="Q254" i="5"/>
  <c r="Q253" i="5"/>
  <c r="Q252" i="5"/>
  <c r="Q251" i="5"/>
  <c r="Q250" i="5"/>
  <c r="Q249" i="5"/>
  <c r="Q248" i="5"/>
  <c r="Q247" i="5"/>
  <c r="Q246" i="5"/>
  <c r="Q245" i="5"/>
  <c r="Q244" i="5"/>
  <c r="Q243" i="5"/>
  <c r="Q242" i="5"/>
  <c r="Q241" i="5"/>
  <c r="Q240" i="5"/>
  <c r="Q239" i="5"/>
  <c r="Q238" i="5"/>
  <c r="Q237" i="5"/>
  <c r="Q236" i="5"/>
  <c r="Q235" i="5"/>
  <c r="Q234" i="5"/>
  <c r="Q233" i="5"/>
  <c r="Q232" i="5"/>
  <c r="Q231" i="5"/>
  <c r="Q230" i="5"/>
  <c r="Q229" i="5"/>
  <c r="Q228" i="5"/>
  <c r="Q227" i="5"/>
  <c r="Q226" i="5"/>
  <c r="Q225" i="5"/>
  <c r="Q224" i="5"/>
  <c r="Q223" i="5"/>
  <c r="Q222" i="5"/>
  <c r="Q221" i="5"/>
  <c r="Q220" i="5"/>
  <c r="Q219" i="5"/>
  <c r="Q218" i="5"/>
  <c r="Q217" i="5"/>
  <c r="Q216" i="5"/>
  <c r="Q215" i="5"/>
  <c r="Q214" i="5"/>
  <c r="Q213" i="5"/>
  <c r="Q212" i="5"/>
  <c r="Q210" i="5"/>
  <c r="Q209" i="5"/>
  <c r="Q208" i="5"/>
  <c r="Q207" i="5"/>
  <c r="Q206" i="5"/>
  <c r="Q204" i="5"/>
  <c r="Q203" i="5"/>
  <c r="Q202" i="5"/>
  <c r="Q201" i="5"/>
  <c r="Q200" i="5"/>
  <c r="Q199" i="5"/>
  <c r="Q198" i="5"/>
  <c r="Q197" i="5"/>
  <c r="Q196" i="5"/>
  <c r="Q195" i="5"/>
  <c r="Q194" i="5"/>
  <c r="Q193" i="5"/>
  <c r="Q192" i="5"/>
  <c r="Q191" i="5"/>
  <c r="Q190" i="5"/>
  <c r="Q189" i="5"/>
  <c r="Q188" i="5"/>
  <c r="Q187" i="5"/>
  <c r="Q186" i="5"/>
  <c r="Q185" i="5"/>
  <c r="Q184" i="5"/>
  <c r="Q183" i="5"/>
  <c r="Q182" i="5"/>
  <c r="Q181"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8" i="5"/>
  <c r="Q137" i="5"/>
  <c r="Q136" i="5"/>
  <c r="Q135" i="5"/>
  <c r="Q134" i="5"/>
  <c r="Q133" i="5"/>
  <c r="Q132" i="5"/>
  <c r="Q131" i="5"/>
  <c r="Q130" i="5"/>
  <c r="Q129" i="5"/>
  <c r="Q128" i="5"/>
  <c r="Q127" i="5"/>
  <c r="Q126" i="5"/>
  <c r="Q125" i="5"/>
  <c r="Q124" i="5"/>
  <c r="Q123"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6" i="5"/>
  <c r="Q55" i="5"/>
  <c r="Q54" i="5"/>
  <c r="Q53" i="5"/>
  <c r="Q52"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6" i="5"/>
  <c r="Q15" i="5"/>
  <c r="Q14" i="5"/>
  <c r="Q13" i="5"/>
  <c r="Q12" i="5"/>
  <c r="Q11" i="5"/>
  <c r="Q10" i="5"/>
  <c r="Q9" i="5"/>
  <c r="Q8" i="5"/>
  <c r="Q7" i="5"/>
  <c r="Q6" i="5"/>
  <c r="Q5" i="5"/>
  <c r="Q4" i="5"/>
  <c r="C15" i="2" l="1"/>
  <c r="H16" i="1" s="1"/>
  <c r="C13" i="2"/>
  <c r="Q397" i="2"/>
  <c r="H153" i="1"/>
  <c r="K194" i="1" s="1"/>
  <c r="Q20" i="2"/>
  <c r="H14" i="1"/>
  <c r="H276" i="1"/>
  <c r="Q130" i="2"/>
  <c r="K131" i="1"/>
  <c r="H8" i="1"/>
  <c r="K398" i="1" l="1"/>
  <c r="Q421" i="2"/>
  <c r="K21" i="1"/>
  <c r="K422" i="1" l="1"/>
</calcChain>
</file>

<file path=xl/sharedStrings.xml><?xml version="1.0" encoding="utf-8"?>
<sst xmlns="http://schemas.openxmlformats.org/spreadsheetml/2006/main" count="5061" uniqueCount="1602">
  <si>
    <r>
      <rPr>
        <b/>
        <sz val="10"/>
        <rFont val="Times New Roman"/>
        <family val="1"/>
      </rPr>
      <t>№ п/п</t>
    </r>
  </si>
  <si>
    <r>
      <rPr>
        <b/>
        <sz val="10"/>
        <rFont val="Times New Roman"/>
        <family val="1"/>
      </rPr>
      <t>Наименование объекта</t>
    </r>
  </si>
  <si>
    <r>
      <rPr>
        <b/>
        <sz val="10"/>
        <rFont val="Times New Roman"/>
        <family val="1"/>
      </rPr>
      <t>Обоснование реализации мероприятия</t>
    </r>
  </si>
  <si>
    <r>
      <rPr>
        <b/>
        <sz val="10"/>
        <rFont val="Times New Roman"/>
        <family val="1"/>
      </rPr>
      <t>Ед.изм</t>
    </r>
  </si>
  <si>
    <r>
      <rPr>
        <b/>
        <sz val="10"/>
        <rFont val="Times New Roman"/>
        <family val="1"/>
      </rPr>
      <t>Объем ные показа тели</t>
    </r>
  </si>
  <si>
    <r>
      <rPr>
        <b/>
        <sz val="10"/>
        <rFont val="Times New Roman"/>
        <family val="1"/>
      </rPr>
      <t>Диаме тры</t>
    </r>
  </si>
  <si>
    <r>
      <rPr>
        <b/>
        <sz val="10"/>
        <rFont val="Times New Roman"/>
        <family val="1"/>
      </rPr>
      <t xml:space="preserve">Сроки реализац ии
</t>
    </r>
    <r>
      <rPr>
        <b/>
        <sz val="10"/>
        <rFont val="Times New Roman"/>
        <family val="1"/>
      </rPr>
      <t>мероприя тия, годы</t>
    </r>
  </si>
  <si>
    <r>
      <rPr>
        <b/>
        <sz val="10"/>
        <rFont val="Times New Roman"/>
        <family val="1"/>
      </rPr>
      <t>Финансовые потребности по объекту тыс.руб.</t>
    </r>
  </si>
  <si>
    <r>
      <rPr>
        <b/>
        <sz val="11"/>
        <rFont val="Times New Roman"/>
        <family val="1"/>
      </rPr>
      <t>Приме чание</t>
    </r>
  </si>
  <si>
    <r>
      <rPr>
        <b/>
        <sz val="9"/>
        <rFont val="Times New Roman"/>
        <family val="1"/>
      </rPr>
      <t>Наименование сметы аналога</t>
    </r>
  </si>
  <si>
    <t>в границах ул.Дружбы, Снежная, Палехская, Кировская, Станкозаводская,
Новикова-Прибоя, Чусовая, Карская, Удмуртская, Можайская, Счастливая, Флотская, Читинская,
Тельмана</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</si>
  <si>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</si>
  <si>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</si>
  <si>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</si>
  <si>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</si>
  <si>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r>
      <rPr>
        <b/>
        <sz val="14"/>
        <rFont val="Times New Roman"/>
        <family val="1"/>
      </rPr>
      <t xml:space="preserve">Таблица 2 </t>
    </r>
    <r>
      <rPr>
        <sz val="14"/>
        <rFont val="Times New Roman"/>
        <family val="1"/>
      </rPr>
      <t>Финансовые потребности с разбивкой по годам.</t>
    </r>
  </si>
  <si>
    <r>
      <rPr>
        <b/>
        <sz val="10"/>
        <rFont val="Times New Roman"/>
        <family val="1"/>
      </rPr>
      <t xml:space="preserve">Финансо вые потребно сти по
</t>
    </r>
    <r>
      <rPr>
        <b/>
        <sz val="10"/>
        <rFont val="Times New Roman"/>
        <family val="1"/>
      </rPr>
      <t>объекту тыс.руб.</t>
    </r>
  </si>
  <si>
    <r>
      <rPr>
        <b/>
        <sz val="10"/>
        <rFont val="Times New Roman"/>
        <family val="1"/>
      </rPr>
      <t>Ориент. финансовые потребности по годам,  тыс.руб.</t>
    </r>
  </si>
  <si>
    <r>
      <rPr>
        <sz val="8"/>
        <rFont val="Times New Roman"/>
        <family val="1"/>
      </rPr>
      <t xml:space="preserve">Модернизация аэротенков очистных сооружений  с заменой системы подачи
</t>
    </r>
    <r>
      <rPr>
        <sz val="8"/>
        <rFont val="Times New Roman"/>
        <family val="1"/>
      </rPr>
      <t>активного ила</t>
    </r>
  </si>
  <si>
    <r>
      <rPr>
        <sz val="8"/>
        <rFont val="Times New Roman"/>
        <family val="1"/>
      </rPr>
      <t xml:space="preserve">Установка воздуходувок с регулируемой подачей
</t>
    </r>
    <r>
      <rPr>
        <sz val="8"/>
        <rFont val="Times New Roman"/>
        <family val="1"/>
      </rPr>
      <t>на  НСА</t>
    </r>
  </si>
  <si>
    <r>
      <rPr>
        <sz val="8"/>
        <rFont val="Times New Roman"/>
        <family val="1"/>
      </rPr>
      <t xml:space="preserve">Модернизация станции аэрации с установкой
</t>
    </r>
    <r>
      <rPr>
        <sz val="8"/>
        <rFont val="Times New Roman"/>
        <family val="1"/>
      </rPr>
      <t>УФО сточных вод</t>
    </r>
  </si>
  <si>
    <r>
      <rPr>
        <sz val="8"/>
        <rFont val="Times New Roman"/>
        <family val="1"/>
      </rPr>
      <t xml:space="preserve">Модернизация цеха механического обезвоживания осадка на НСА (промежуточный расходный резервуар для сброженного осадка
</t>
    </r>
    <r>
      <rPr>
        <sz val="8"/>
        <rFont val="Times New Roman"/>
        <family val="1"/>
      </rPr>
      <t>объемом 1000 м куб.)</t>
    </r>
  </si>
  <si>
    <r>
      <rPr>
        <sz val="8"/>
        <rFont val="Times New Roman"/>
        <family val="1"/>
      </rPr>
      <t xml:space="preserve">Модернизация цеха механического обезвоживания осадка на НСА (шеф-монтаж
</t>
    </r>
    <r>
      <rPr>
        <sz val="8"/>
        <rFont val="Times New Roman"/>
        <family val="1"/>
      </rPr>
      <t>двух фильтр-прессов)</t>
    </r>
  </si>
  <si>
    <r>
      <rPr>
        <sz val="8"/>
        <rFont val="Times New Roman"/>
        <family val="1"/>
      </rPr>
      <t xml:space="preserve">Строительство полигона по хранению осадка сточных вод на
</t>
    </r>
    <r>
      <rPr>
        <sz val="8"/>
        <rFont val="Times New Roman"/>
        <family val="1"/>
      </rPr>
      <t>НСА</t>
    </r>
  </si>
  <si>
    <r>
      <rPr>
        <sz val="8"/>
        <rFont val="Times New Roman"/>
        <family val="1"/>
      </rPr>
      <t xml:space="preserve">Строительство сливных станций жидких
</t>
    </r>
    <r>
      <rPr>
        <sz val="8"/>
        <rFont val="Times New Roman"/>
        <family val="1"/>
      </rPr>
      <t>отходов</t>
    </r>
  </si>
  <si>
    <r>
      <rPr>
        <sz val="8"/>
        <rFont val="Times New Roman"/>
        <family val="1"/>
      </rPr>
      <t xml:space="preserve">Строительство сооружений для ликвидации сброса промывных вод,  сбору и перекачке осадка в городскую канализацию на
</t>
    </r>
    <r>
      <rPr>
        <sz val="8"/>
        <rFont val="Times New Roman"/>
        <family val="1"/>
      </rPr>
      <t>водопроводной станции "Слудинская"</t>
    </r>
  </si>
  <si>
    <r>
      <rPr>
        <sz val="8"/>
        <rFont val="Times New Roman"/>
        <family val="1"/>
      </rPr>
      <t xml:space="preserve">Строительство сооружений для ликвидации сброса промывных вод, сбору и перекачке осадка в городскую канализацию на водопроводной станции
</t>
    </r>
    <r>
      <rPr>
        <sz val="8"/>
        <rFont val="Times New Roman"/>
        <family val="1"/>
      </rPr>
      <t>" Малиновая гряда"</t>
    </r>
  </si>
  <si>
    <r>
      <rPr>
        <sz val="8"/>
        <rFont val="Times New Roman"/>
        <family val="1"/>
      </rPr>
      <t xml:space="preserve">Строительство сооружений по
</t>
    </r>
    <r>
      <rPr>
        <sz val="8"/>
        <rFont val="Times New Roman"/>
        <family val="1"/>
      </rPr>
      <t>утилизации биогаза на НСА</t>
    </r>
  </si>
  <si>
    <r>
      <rPr>
        <sz val="8"/>
        <rFont val="Times New Roman"/>
        <family val="1"/>
      </rPr>
      <t xml:space="preserve">Реконструкция очистных сооружений
</t>
    </r>
    <r>
      <rPr>
        <sz val="8"/>
        <rFont val="Times New Roman"/>
        <family val="1"/>
      </rPr>
      <t>канализации поселка Березовая Пойма</t>
    </r>
  </si>
  <si>
    <r>
      <rPr>
        <sz val="8"/>
        <rFont val="Times New Roman"/>
        <family val="1"/>
      </rPr>
      <t xml:space="preserve">Создание АСУ ТП
</t>
    </r>
    <r>
      <rPr>
        <sz val="8"/>
        <rFont val="Times New Roman"/>
        <family val="1"/>
      </rPr>
      <t>канализационного хозяйства</t>
    </r>
  </si>
  <si>
    <r>
      <rPr>
        <b/>
        <i/>
        <sz val="8"/>
        <rFont val="Times New Roman"/>
        <family val="1"/>
      </rPr>
      <t>Модернизация КНС</t>
    </r>
  </si>
  <si>
    <r>
      <rPr>
        <sz val="8"/>
        <rFont val="Times New Roman"/>
        <family val="1"/>
      </rPr>
      <t xml:space="preserve">Модернизация КНС ул.
</t>
    </r>
    <r>
      <rPr>
        <sz val="8"/>
        <rFont val="Times New Roman"/>
        <family val="1"/>
      </rPr>
      <t>Зеленодольская, д.110 В(инв.№ 001110015)</t>
    </r>
  </si>
  <si>
    <r>
      <rPr>
        <sz val="8"/>
        <rFont val="Times New Roman"/>
        <family val="1"/>
      </rPr>
      <t xml:space="preserve">Модернизация КНС ул.
</t>
    </r>
    <r>
      <rPr>
        <sz val="8"/>
        <rFont val="Times New Roman"/>
        <family val="1"/>
      </rPr>
      <t>Менделеева, д.26В (инв.№ 001110012)</t>
    </r>
  </si>
  <si>
    <r>
      <rPr>
        <sz val="8"/>
        <rFont val="Times New Roman"/>
        <family val="1"/>
      </rPr>
      <t xml:space="preserve">Модернизация КНС ул.
</t>
    </r>
    <r>
      <rPr>
        <sz val="8"/>
        <rFont val="Times New Roman"/>
        <family val="1"/>
      </rPr>
      <t>Искры, д.2В (инв.№ 001110013)</t>
    </r>
  </si>
  <si>
    <r>
      <rPr>
        <sz val="8"/>
        <rFont val="Times New Roman"/>
        <family val="1"/>
      </rPr>
      <t xml:space="preserve">Модернизация КНС ул.
</t>
    </r>
    <r>
      <rPr>
        <sz val="8"/>
        <rFont val="Times New Roman"/>
        <family val="1"/>
      </rPr>
      <t>Баренца, 23А (инв.№ 001100151)</t>
    </r>
  </si>
  <si>
    <r>
      <rPr>
        <sz val="8"/>
        <rFont val="Times New Roman"/>
        <family val="1"/>
      </rPr>
      <t xml:space="preserve">Модернизация КНС № 4, ул. Куйбышева. 51А
</t>
    </r>
    <r>
      <rPr>
        <sz val="8"/>
        <rFont val="Times New Roman"/>
        <family val="1"/>
      </rPr>
      <t>(инв.№ 001110135)</t>
    </r>
  </si>
  <si>
    <r>
      <rPr>
        <sz val="8"/>
        <rFont val="Times New Roman"/>
        <family val="1"/>
      </rPr>
      <t xml:space="preserve">Модернизация КНС №
</t>
    </r>
    <r>
      <rPr>
        <sz val="8"/>
        <rFont val="Times New Roman"/>
        <family val="1"/>
      </rPr>
      <t>9, ул. Комарова, 14В (инв.№ 001110140)</t>
    </r>
  </si>
  <si>
    <r>
      <rPr>
        <sz val="8"/>
        <rFont val="Times New Roman"/>
        <family val="1"/>
      </rPr>
      <t xml:space="preserve">Модернизация КНС ул. Комарова, д.9Б (инв.№
</t>
    </r>
    <r>
      <rPr>
        <sz val="8"/>
        <rFont val="Times New Roman"/>
        <family val="1"/>
      </rPr>
      <t>000110249)</t>
    </r>
  </si>
  <si>
    <r>
      <rPr>
        <sz val="8"/>
        <rFont val="Times New Roman"/>
        <family val="1"/>
      </rPr>
      <t xml:space="preserve">Модернизация КНС ул. Снежная, у д.17Б
</t>
    </r>
    <r>
      <rPr>
        <sz val="8"/>
        <rFont val="Times New Roman"/>
        <family val="1"/>
      </rPr>
      <t>(инв.№ 000110280)</t>
    </r>
  </si>
  <si>
    <r>
      <rPr>
        <sz val="8"/>
        <rFont val="Times New Roman"/>
        <family val="1"/>
      </rPr>
      <t xml:space="preserve">Модернизация КНС Анкудиновское шоссе, д.24А (инв.№
</t>
    </r>
    <r>
      <rPr>
        <sz val="8"/>
        <rFont val="Times New Roman"/>
        <family val="1"/>
      </rPr>
      <t>000110252)</t>
    </r>
  </si>
  <si>
    <r>
      <rPr>
        <sz val="8"/>
        <rFont val="Times New Roman"/>
        <family val="1"/>
      </rPr>
      <t xml:space="preserve">МОДЕРНИЗАЦИЯ
</t>
    </r>
    <r>
      <rPr>
        <sz val="8"/>
        <rFont val="Times New Roman"/>
        <family val="1"/>
      </rPr>
      <t>КНС  у д/о Кудьма, к.п. Зеленый город, д.1А (инв.№ 000110264)</t>
    </r>
  </si>
  <si>
    <r>
      <rPr>
        <sz val="8"/>
        <rFont val="Times New Roman"/>
        <family val="1"/>
      </rPr>
      <t xml:space="preserve">МОДЕРНИЗАЦИЯ
</t>
    </r>
    <r>
      <rPr>
        <sz val="8"/>
        <rFont val="Times New Roman"/>
        <family val="1"/>
      </rPr>
      <t xml:space="preserve">КНС № 2 санаторий им. ВЦСПС, к.п. Зеленый
</t>
    </r>
    <r>
      <rPr>
        <sz val="8"/>
        <rFont val="Times New Roman"/>
        <family val="1"/>
      </rPr>
      <t>город, д.2Б (инв.№ 000110261)</t>
    </r>
  </si>
  <si>
    <r>
      <rPr>
        <sz val="8"/>
        <rFont val="Times New Roman"/>
        <family val="1"/>
      </rPr>
      <t xml:space="preserve">МОДЕРНИЗАЦИЯ
</t>
    </r>
    <r>
      <rPr>
        <sz val="8"/>
        <rFont val="Times New Roman"/>
        <family val="1"/>
      </rPr>
      <t xml:space="preserve">КНС  дом-интернат, к.п. Зеленый город  (инв.№
</t>
    </r>
    <r>
      <rPr>
        <sz val="8"/>
        <rFont val="Times New Roman"/>
        <family val="1"/>
      </rPr>
      <t>000110289)</t>
    </r>
  </si>
  <si>
    <r>
      <rPr>
        <sz val="8"/>
        <rFont val="Times New Roman"/>
        <family val="1"/>
      </rPr>
      <t xml:space="preserve">МОДЕРНИЗАЦИЯ КНС  № 73, ул.
</t>
    </r>
    <r>
      <rPr>
        <sz val="8"/>
        <rFont val="Times New Roman"/>
        <family val="1"/>
      </rPr>
      <t>Мечникова, д.73Г (инв.№ 000010003)</t>
    </r>
  </si>
  <si>
    <r>
      <rPr>
        <sz val="8"/>
        <rFont val="Times New Roman"/>
        <family val="1"/>
      </rPr>
      <t xml:space="preserve">МОДЕРНИЗАЦИЯ
</t>
    </r>
    <r>
      <rPr>
        <sz val="8"/>
        <rFont val="Times New Roman"/>
        <family val="1"/>
      </rPr>
      <t>КНС  № 7 ул.Полесская д. 11А (инв.№ 000010004)</t>
    </r>
  </si>
  <si>
    <r>
      <rPr>
        <sz val="8"/>
        <rFont val="Times New Roman"/>
        <family val="1"/>
      </rPr>
      <t xml:space="preserve">МОДЕРНИЗАЦИЯ
</t>
    </r>
    <r>
      <rPr>
        <sz val="8"/>
        <rFont val="Times New Roman"/>
        <family val="1"/>
      </rPr>
      <t xml:space="preserve">КНС  б-р Юбилейный,
</t>
    </r>
    <r>
      <rPr>
        <sz val="8"/>
        <rFont val="Times New Roman"/>
        <family val="1"/>
      </rPr>
      <t>д.30Б (инв.№ 000110316)</t>
    </r>
  </si>
  <si>
    <r>
      <rPr>
        <sz val="8"/>
        <rFont val="Times New Roman"/>
        <family val="1"/>
      </rPr>
      <t xml:space="preserve">МОДЕРНИЗАЦИЯ
</t>
    </r>
    <r>
      <rPr>
        <sz val="8"/>
        <rFont val="Times New Roman"/>
        <family val="1"/>
      </rPr>
      <t>КНС  ул. Федосеенко, 88г (инв.№ 90540461)</t>
    </r>
  </si>
  <si>
    <r>
      <rPr>
        <sz val="8"/>
        <rFont val="Times New Roman"/>
        <family val="1"/>
      </rPr>
      <t xml:space="preserve">МОДЕРНИЗАЦИЯ
</t>
    </r>
    <r>
      <rPr>
        <sz val="8"/>
        <rFont val="Times New Roman"/>
        <family val="1"/>
      </rPr>
      <t xml:space="preserve">КНС  ул. Гороховецкая,
</t>
    </r>
    <r>
      <rPr>
        <sz val="8"/>
        <rFont val="Times New Roman"/>
        <family val="1"/>
      </rPr>
      <t>40К (инв.№ 0001110021)</t>
    </r>
  </si>
  <si>
    <r>
      <rPr>
        <sz val="8"/>
        <rFont val="Times New Roman"/>
        <family val="1"/>
      </rPr>
      <t xml:space="preserve">МОДЕРНИЗАЦИЯ
</t>
    </r>
    <r>
      <rPr>
        <sz val="8"/>
        <rFont val="Times New Roman"/>
        <family val="1"/>
      </rPr>
      <t xml:space="preserve">КНС  ул. Лесной городок. Д.6К (инв.№
</t>
    </r>
    <r>
      <rPr>
        <sz val="8"/>
        <rFont val="Times New Roman"/>
        <family val="1"/>
      </rPr>
      <t>0001110017)</t>
    </r>
  </si>
  <si>
    <r>
      <rPr>
        <sz val="8"/>
        <rFont val="Times New Roman"/>
        <family val="1"/>
      </rPr>
      <t xml:space="preserve">МОДЕРНИЗАЦИЯ
</t>
    </r>
    <r>
      <rPr>
        <sz val="8"/>
        <rFont val="Times New Roman"/>
        <family val="1"/>
      </rPr>
      <t xml:space="preserve">КНС  № 4 ул. Толбухина, д.17А
</t>
    </r>
    <r>
      <rPr>
        <sz val="8"/>
        <rFont val="Times New Roman"/>
        <family val="1"/>
      </rPr>
      <t>(инв.№ 000110092)</t>
    </r>
  </si>
  <si>
    <r>
      <rPr>
        <sz val="8"/>
        <rFont val="Times New Roman"/>
        <family val="1"/>
      </rPr>
      <t xml:space="preserve">МОДЕРНИЗАЦИЯ
</t>
    </r>
    <r>
      <rPr>
        <sz val="8"/>
        <rFont val="Times New Roman"/>
        <family val="1"/>
      </rPr>
      <t>КНС  № 5 ул. Красных Партизан, д.2В (инв.№ 000110032)</t>
    </r>
  </si>
  <si>
    <r>
      <rPr>
        <sz val="8"/>
        <rFont val="Times New Roman"/>
        <family val="1"/>
      </rPr>
      <t xml:space="preserve">МОДЕРНИЗАЦИЯ
</t>
    </r>
    <r>
      <rPr>
        <sz val="8"/>
        <rFont val="Times New Roman"/>
        <family val="1"/>
      </rPr>
      <t xml:space="preserve">КНС  № 10 ул. Ленина
</t>
    </r>
    <r>
      <rPr>
        <sz val="8"/>
        <rFont val="Times New Roman"/>
        <family val="1"/>
      </rPr>
      <t>проспект, д.94Б (инв.№ 000110029)</t>
    </r>
  </si>
  <si>
    <r>
      <rPr>
        <sz val="8"/>
        <rFont val="Times New Roman"/>
        <family val="1"/>
      </rPr>
      <t xml:space="preserve">МОДЕРНИЗАЦИЯ
</t>
    </r>
    <r>
      <rPr>
        <sz val="8"/>
        <rFont val="Times New Roman"/>
        <family val="1"/>
      </rPr>
      <t xml:space="preserve">КНС  № 10 и ТП А ул.
</t>
    </r>
    <r>
      <rPr>
        <sz val="8"/>
        <rFont val="Times New Roman"/>
        <family val="1"/>
      </rPr>
      <t>Фучика, д.4Б (инв.№ 000110031)</t>
    </r>
  </si>
  <si>
    <r>
      <rPr>
        <sz val="8"/>
        <rFont val="Times New Roman"/>
        <family val="1"/>
      </rPr>
      <t xml:space="preserve">МОДЕРНИЗАЦИЯ
</t>
    </r>
    <r>
      <rPr>
        <sz val="8"/>
        <rFont val="Times New Roman"/>
        <family val="1"/>
      </rPr>
      <t xml:space="preserve">КНС  № 14 ул. Южное шоссе, д.21-г (инв.№
</t>
    </r>
    <r>
      <rPr>
        <sz val="8"/>
        <rFont val="Times New Roman"/>
        <family val="1"/>
      </rPr>
      <t>000110034)</t>
    </r>
  </si>
  <si>
    <r>
      <rPr>
        <sz val="8"/>
        <rFont val="Times New Roman"/>
        <family val="1"/>
      </rPr>
      <t xml:space="preserve">МОДЕРНИЗАЦИЯ
</t>
    </r>
    <r>
      <rPr>
        <sz val="8"/>
        <rFont val="Times New Roman"/>
        <family val="1"/>
      </rPr>
      <t xml:space="preserve">КНС  № 20 ул. Строкина, д.5-в (инв.№
</t>
    </r>
    <r>
      <rPr>
        <sz val="8"/>
        <rFont val="Times New Roman"/>
        <family val="1"/>
      </rPr>
      <t>000110066)</t>
    </r>
  </si>
  <si>
    <r>
      <rPr>
        <sz val="8"/>
        <rFont val="Times New Roman"/>
        <family val="1"/>
      </rPr>
      <t xml:space="preserve">МОДЕРНИЗАЦИЯ
</t>
    </r>
    <r>
      <rPr>
        <sz val="8"/>
        <rFont val="Times New Roman"/>
        <family val="1"/>
      </rPr>
      <t xml:space="preserve">КНС  № 23 ул. Патриотов, д.53-б
</t>
    </r>
    <r>
      <rPr>
        <sz val="8"/>
        <rFont val="Times New Roman"/>
        <family val="1"/>
      </rPr>
      <t>(инв.№ 000110077)</t>
    </r>
  </si>
  <si>
    <r>
      <rPr>
        <sz val="8"/>
        <rFont val="Times New Roman"/>
        <family val="1"/>
      </rPr>
      <t xml:space="preserve">МОДЕРНИЗАЦИЯ
</t>
    </r>
    <r>
      <rPr>
        <sz val="8"/>
        <rFont val="Times New Roman"/>
        <family val="1"/>
      </rPr>
      <t>КНС  № 24 ул. 6-й микрорайон, д.43-б (инв.№ 000110079)</t>
    </r>
  </si>
  <si>
    <r>
      <rPr>
        <sz val="8"/>
        <rFont val="Times New Roman"/>
        <family val="1"/>
      </rPr>
      <t xml:space="preserve">МОДЕРНИЗАЦИЯ
</t>
    </r>
    <r>
      <rPr>
        <sz val="8"/>
        <rFont val="Times New Roman"/>
        <family val="1"/>
      </rPr>
      <t xml:space="preserve">КНС  пос. Мостоотряд,
</t>
    </r>
    <r>
      <rPr>
        <sz val="8"/>
        <rFont val="Times New Roman"/>
        <family val="1"/>
      </rPr>
      <t>д.18-в (инв.№ 000110285).</t>
    </r>
  </si>
  <si>
    <r>
      <rPr>
        <sz val="8"/>
        <rFont val="Times New Roman"/>
        <family val="1"/>
      </rPr>
      <t xml:space="preserve">МОДЕРНИЗАЦИЯ
</t>
    </r>
    <r>
      <rPr>
        <sz val="8"/>
        <rFont val="Times New Roman"/>
        <family val="1"/>
      </rPr>
      <t xml:space="preserve">КНС Кавказ, ул.Интернациональная, д.69К
</t>
    </r>
    <r>
      <rPr>
        <sz val="8"/>
        <rFont val="Times New Roman"/>
        <family val="1"/>
      </rPr>
      <t>(инв.№000110143)</t>
    </r>
  </si>
  <si>
    <r>
      <rPr>
        <sz val="8"/>
        <rFont val="Times New Roman"/>
        <family val="1"/>
      </rPr>
      <t xml:space="preserve">МОДЕРНИЗАЦИЯ
</t>
    </r>
    <r>
      <rPr>
        <sz val="8"/>
        <rFont val="Times New Roman"/>
        <family val="1"/>
      </rPr>
      <t>КНС Чусовая , ул.Ковпака, 1в (инв.№ 090542456)</t>
    </r>
  </si>
  <si>
    <r>
      <rPr>
        <sz val="8"/>
        <rFont val="Times New Roman"/>
        <family val="1"/>
      </rPr>
      <t xml:space="preserve">МОДЕРНИЗАЦИЯ
</t>
    </r>
    <r>
      <rPr>
        <sz val="8"/>
        <rFont val="Times New Roman"/>
        <family val="1"/>
      </rPr>
      <t xml:space="preserve">КНС Чкаловская, Нижневолжская набережная, д.1 корп.1 у Чкаловской лесницы
</t>
    </r>
    <r>
      <rPr>
        <sz val="8"/>
        <rFont val="Times New Roman"/>
        <family val="1"/>
      </rPr>
      <t>(инв.№ 001110030)</t>
    </r>
  </si>
  <si>
    <r>
      <rPr>
        <sz val="8"/>
        <rFont val="Times New Roman"/>
        <family val="1"/>
      </rPr>
      <t xml:space="preserve">МОДЕРНИЗАЦИЯ
</t>
    </r>
    <r>
      <rPr>
        <sz val="8"/>
        <rFont val="Times New Roman"/>
        <family val="1"/>
      </rPr>
      <t>КНС №5, ул.Красных Зорь, 18 Г (инв.№ 000010007)</t>
    </r>
  </si>
  <si>
    <r>
      <rPr>
        <sz val="8"/>
        <rFont val="Times New Roman"/>
        <family val="1"/>
      </rPr>
      <t xml:space="preserve">МОДЕРНИЗАЦИЯ
</t>
    </r>
    <r>
      <rPr>
        <sz val="8"/>
        <rFont val="Times New Roman"/>
        <family val="1"/>
      </rPr>
      <t xml:space="preserve">КНС Подворная,
</t>
    </r>
    <r>
      <rPr>
        <sz val="8"/>
        <rFont val="Times New Roman"/>
        <family val="1"/>
      </rPr>
      <t>ул.Подворная, 7К (инв.№001110018)</t>
    </r>
  </si>
  <si>
    <r>
      <rPr>
        <b/>
        <i/>
        <sz val="8"/>
        <rFont val="Times New Roman"/>
        <family val="1"/>
      </rPr>
      <t>Остановка /Ликвидация КНС</t>
    </r>
  </si>
  <si>
    <r>
      <rPr>
        <sz val="8"/>
        <rFont val="Times New Roman"/>
        <family val="1"/>
      </rPr>
      <t xml:space="preserve">МОДЕРНИЗАЦИЯ
</t>
    </r>
    <r>
      <rPr>
        <sz val="8"/>
        <rFont val="Times New Roman"/>
        <family val="1"/>
      </rPr>
      <t xml:space="preserve">КНС  № 13 ул.
</t>
    </r>
    <r>
      <rPr>
        <sz val="8"/>
        <rFont val="Times New Roman"/>
        <family val="1"/>
      </rPr>
      <t>Раевского, д.3Б (инв.№ 000110035)</t>
    </r>
  </si>
  <si>
    <r>
      <rPr>
        <sz val="8"/>
        <rFont val="Times New Roman"/>
        <family val="1"/>
      </rPr>
      <t xml:space="preserve">КНС «Тепличный комбинат» ул.
</t>
    </r>
    <r>
      <rPr>
        <sz val="8"/>
        <rFont val="Times New Roman"/>
        <family val="1"/>
      </rPr>
      <t>Береговая, 14 А</t>
    </r>
  </si>
  <si>
    <r>
      <rPr>
        <sz val="8"/>
        <rFont val="Times New Roman"/>
        <family val="1"/>
      </rPr>
      <t xml:space="preserve">КНС № 9 ул.
</t>
    </r>
    <r>
      <rPr>
        <sz val="8"/>
        <rFont val="Times New Roman"/>
        <family val="1"/>
      </rPr>
      <t>Дуденевская, 5 Б</t>
    </r>
  </si>
  <si>
    <r>
      <rPr>
        <sz val="8"/>
        <rFont val="Times New Roman"/>
        <family val="1"/>
      </rPr>
      <t xml:space="preserve">МОДЕРНИЗАЦИЯ КНС  № 15, ул.
</t>
    </r>
    <r>
      <rPr>
        <sz val="8"/>
        <rFont val="Times New Roman"/>
        <family val="1"/>
      </rPr>
      <t>Лобачевского, д.16 (инв.№ 000110309)</t>
    </r>
  </si>
  <si>
    <r>
      <rPr>
        <b/>
        <i/>
        <sz val="8"/>
        <rFont val="Times New Roman"/>
        <family val="1"/>
      </rPr>
      <t>Реконструкция КНС</t>
    </r>
  </si>
  <si>
    <r>
      <rPr>
        <sz val="8"/>
        <rFont val="Times New Roman"/>
        <family val="1"/>
      </rPr>
      <t>ГНС уд. Должанская, 2</t>
    </r>
  </si>
  <si>
    <r>
      <rPr>
        <sz val="8"/>
        <rFont val="Times New Roman"/>
        <family val="1"/>
      </rPr>
      <t xml:space="preserve">КНС № 1 ул. Коминтерна, 59 (ликвидация или строительство
</t>
    </r>
    <r>
      <rPr>
        <sz val="8"/>
        <rFont val="Times New Roman"/>
        <family val="1"/>
      </rPr>
      <t>приемного резервуара)</t>
    </r>
  </si>
  <si>
    <r>
      <rPr>
        <sz val="8"/>
        <rFont val="Times New Roman"/>
        <family val="1"/>
      </rPr>
      <t xml:space="preserve">КНС № 1 ул. Чаадаева,
</t>
    </r>
    <r>
      <rPr>
        <sz val="8"/>
        <rFont val="Times New Roman"/>
        <family val="1"/>
      </rPr>
      <t>1 Г</t>
    </r>
  </si>
  <si>
    <r>
      <rPr>
        <sz val="8"/>
        <rFont val="Times New Roman"/>
        <family val="1"/>
      </rPr>
      <t xml:space="preserve">КНС № 2 ул. Бусыгина,
</t>
    </r>
    <r>
      <rPr>
        <sz val="8"/>
        <rFont val="Times New Roman"/>
        <family val="1"/>
      </rPr>
      <t>36 Б</t>
    </r>
  </si>
  <si>
    <r>
      <rPr>
        <sz val="8"/>
        <rFont val="Times New Roman"/>
        <family val="1"/>
      </rPr>
      <t xml:space="preserve">КНС № 2 ул. Стрелка,
</t>
    </r>
    <r>
      <rPr>
        <sz val="8"/>
        <rFont val="Times New Roman"/>
        <family val="1"/>
      </rPr>
      <t>14</t>
    </r>
  </si>
  <si>
    <r>
      <rPr>
        <sz val="8"/>
        <rFont val="Times New Roman"/>
        <family val="1"/>
      </rPr>
      <t xml:space="preserve">КНС № 2 ул. Зеленая,
</t>
    </r>
    <r>
      <rPr>
        <sz val="8"/>
        <rFont val="Times New Roman"/>
        <family val="1"/>
      </rPr>
      <t>64</t>
    </r>
  </si>
  <si>
    <r>
      <rPr>
        <sz val="8"/>
        <rFont val="Times New Roman"/>
        <family val="1"/>
      </rPr>
      <t xml:space="preserve">КНС № 10 ул. Гаугеля,
</t>
    </r>
    <r>
      <rPr>
        <sz val="8"/>
        <rFont val="Times New Roman"/>
        <family val="1"/>
      </rPr>
      <t>18</t>
    </r>
  </si>
  <si>
    <r>
      <rPr>
        <sz val="8"/>
        <rFont val="Times New Roman"/>
        <family val="1"/>
      </rPr>
      <t xml:space="preserve">КНС № 11 ул. Гаугеля,
</t>
    </r>
    <r>
      <rPr>
        <sz val="8"/>
        <rFont val="Times New Roman"/>
        <family val="1"/>
      </rPr>
      <t>28</t>
    </r>
  </si>
  <si>
    <r>
      <rPr>
        <sz val="8"/>
        <rFont val="Times New Roman"/>
        <family val="1"/>
      </rPr>
      <t xml:space="preserve">КНС № 11 ул.
</t>
    </r>
    <r>
      <rPr>
        <sz val="8"/>
        <rFont val="Times New Roman"/>
        <family val="1"/>
      </rPr>
      <t>Прыгунова, 29 Б</t>
    </r>
  </si>
  <si>
    <r>
      <rPr>
        <sz val="8"/>
        <rFont val="Times New Roman"/>
        <family val="1"/>
      </rPr>
      <t xml:space="preserve">КНС № 12 ул. Октябрьской
</t>
    </r>
    <r>
      <rPr>
        <sz val="8"/>
        <rFont val="Times New Roman"/>
        <family val="1"/>
      </rPr>
      <t>революции, 27</t>
    </r>
  </si>
  <si>
    <r>
      <rPr>
        <sz val="8"/>
        <rFont val="Times New Roman"/>
        <family val="1"/>
      </rPr>
      <t xml:space="preserve">КНС № 13 ул. Карла
</t>
    </r>
    <r>
      <rPr>
        <sz val="8"/>
        <rFont val="Times New Roman"/>
        <family val="1"/>
      </rPr>
      <t>Маркса, 17</t>
    </r>
  </si>
  <si>
    <r>
      <rPr>
        <sz val="8"/>
        <rFont val="Times New Roman"/>
        <family val="1"/>
      </rPr>
      <t xml:space="preserve">КНС № 13 ул. Красных
</t>
    </r>
    <r>
      <rPr>
        <sz val="8"/>
        <rFont val="Times New Roman"/>
        <family val="1"/>
      </rPr>
      <t>Зорь, 13 Г</t>
    </r>
  </si>
  <si>
    <r>
      <rPr>
        <sz val="8"/>
        <rFont val="Times New Roman"/>
        <family val="1"/>
      </rPr>
      <t xml:space="preserve">КНС № 14 ул. Героя
</t>
    </r>
    <r>
      <rPr>
        <sz val="8"/>
        <rFont val="Times New Roman"/>
        <family val="1"/>
      </rPr>
      <t>Самочкина, 29</t>
    </r>
  </si>
  <si>
    <r>
      <rPr>
        <sz val="8"/>
        <rFont val="Times New Roman"/>
        <family val="1"/>
      </rPr>
      <t xml:space="preserve">КНС № 15 ул.
</t>
    </r>
    <r>
      <rPr>
        <sz val="8"/>
        <rFont val="Times New Roman"/>
        <family val="1"/>
      </rPr>
      <t>Переходникова, 10 Б</t>
    </r>
  </si>
  <si>
    <r>
      <rPr>
        <sz val="8"/>
        <rFont val="Times New Roman"/>
        <family val="1"/>
      </rPr>
      <t xml:space="preserve">КНС № 15 ул.
</t>
    </r>
    <r>
      <rPr>
        <sz val="8"/>
        <rFont val="Times New Roman"/>
        <family val="1"/>
      </rPr>
      <t>Стрелковая, 79 А</t>
    </r>
  </si>
  <si>
    <r>
      <rPr>
        <sz val="8"/>
        <rFont val="Times New Roman"/>
        <family val="1"/>
      </rPr>
      <t xml:space="preserve">КНС № 16 6
</t>
    </r>
    <r>
      <rPr>
        <sz val="8"/>
        <rFont val="Times New Roman"/>
        <family val="1"/>
      </rPr>
      <t>микрорайон, 17 Г</t>
    </r>
  </si>
  <si>
    <r>
      <rPr>
        <sz val="8"/>
        <rFont val="Times New Roman"/>
        <family val="1"/>
      </rPr>
      <t xml:space="preserve">КНС № 17 ул.
</t>
    </r>
    <r>
      <rPr>
        <sz val="8"/>
        <rFont val="Times New Roman"/>
        <family val="1"/>
      </rPr>
      <t>Веденяпина, 25 В</t>
    </r>
  </si>
  <si>
    <r>
      <rPr>
        <sz val="8"/>
        <rFont val="Times New Roman"/>
        <family val="1"/>
      </rPr>
      <t xml:space="preserve">КНС № 19 ул.
</t>
    </r>
    <r>
      <rPr>
        <sz val="8"/>
        <rFont val="Times New Roman"/>
        <family val="1"/>
      </rPr>
      <t>Дворовая, 27 Б</t>
    </r>
  </si>
  <si>
    <r>
      <rPr>
        <sz val="8"/>
        <rFont val="Times New Roman"/>
        <family val="1"/>
      </rPr>
      <t xml:space="preserve">КНС № 21 ул.
</t>
    </r>
    <r>
      <rPr>
        <sz val="8"/>
        <rFont val="Times New Roman"/>
        <family val="1"/>
      </rPr>
      <t>Строкина, 16 б</t>
    </r>
  </si>
  <si>
    <r>
      <rPr>
        <sz val="8"/>
        <rFont val="Times New Roman"/>
        <family val="1"/>
      </rPr>
      <t xml:space="preserve">КНС № 22 ул.
</t>
    </r>
    <r>
      <rPr>
        <sz val="8"/>
        <rFont val="Times New Roman"/>
        <family val="1"/>
      </rPr>
      <t>Космическая, 44 Б</t>
    </r>
  </si>
  <si>
    <r>
      <rPr>
        <sz val="8"/>
        <rFont val="Times New Roman"/>
        <family val="1"/>
      </rPr>
      <t xml:space="preserve">КНС № 23 ул. Красн ых
</t>
    </r>
    <r>
      <rPr>
        <sz val="8"/>
        <rFont val="Times New Roman"/>
        <family val="1"/>
      </rPr>
      <t>Зорь, 23</t>
    </r>
  </si>
  <si>
    <r>
      <rPr>
        <sz val="8"/>
        <rFont val="Times New Roman"/>
        <family val="1"/>
      </rPr>
      <t xml:space="preserve">КНС № 27 ул.
</t>
    </r>
    <r>
      <rPr>
        <sz val="8"/>
        <rFont val="Times New Roman"/>
        <family val="1"/>
      </rPr>
      <t>Красноуральская. 3 Б</t>
    </r>
  </si>
  <si>
    <r>
      <rPr>
        <sz val="8"/>
        <rFont val="Times New Roman"/>
        <family val="1"/>
      </rPr>
      <t xml:space="preserve">КНС № 29 ул.
</t>
    </r>
    <r>
      <rPr>
        <sz val="8"/>
        <rFont val="Times New Roman"/>
        <family val="1"/>
      </rPr>
      <t>Космическая, д. 30 В</t>
    </r>
  </si>
  <si>
    <r>
      <rPr>
        <sz val="8"/>
        <rFont val="Times New Roman"/>
        <family val="1"/>
      </rPr>
      <t xml:space="preserve">КНС № 3 ул.
</t>
    </r>
    <r>
      <rPr>
        <sz val="8"/>
        <rFont val="Times New Roman"/>
        <family val="1"/>
      </rPr>
      <t>Магистральная</t>
    </r>
  </si>
  <si>
    <r>
      <rPr>
        <sz val="8"/>
        <rFont val="Times New Roman"/>
        <family val="1"/>
      </rPr>
      <t xml:space="preserve">КНС № 3 ул. Адмирала
</t>
    </r>
    <r>
      <rPr>
        <sz val="8"/>
        <rFont val="Times New Roman"/>
        <family val="1"/>
      </rPr>
      <t>Нахимова, 10 Б</t>
    </r>
  </si>
  <si>
    <r>
      <rPr>
        <sz val="8"/>
        <rFont val="Times New Roman"/>
        <family val="1"/>
      </rPr>
      <t xml:space="preserve">КНС № 3 ул. Дружаева,
</t>
    </r>
    <r>
      <rPr>
        <sz val="8"/>
        <rFont val="Times New Roman"/>
        <family val="1"/>
      </rPr>
      <t>24 Б</t>
    </r>
  </si>
  <si>
    <r>
      <rPr>
        <sz val="8"/>
        <rFont val="Times New Roman"/>
        <family val="1"/>
      </rPr>
      <t>КНС № 31 Московское шоссе, 318 В</t>
    </r>
  </si>
  <si>
    <r>
      <rPr>
        <sz val="8"/>
        <rFont val="Times New Roman"/>
        <family val="1"/>
      </rPr>
      <t xml:space="preserve">КНС № 4 ул.
</t>
    </r>
    <r>
      <rPr>
        <sz val="8"/>
        <rFont val="Times New Roman"/>
        <family val="1"/>
      </rPr>
      <t>Черняховского, 22 Г</t>
    </r>
  </si>
  <si>
    <r>
      <rPr>
        <sz val="8"/>
        <rFont val="Times New Roman"/>
        <family val="1"/>
      </rPr>
      <t>КНС № 43 ул. Зайцева, 17 А</t>
    </r>
  </si>
  <si>
    <r>
      <rPr>
        <sz val="8"/>
        <rFont val="Times New Roman"/>
        <family val="1"/>
      </rPr>
      <t xml:space="preserve">КНС № 5 ул.
</t>
    </r>
    <r>
      <rPr>
        <sz val="8"/>
        <rFont val="Times New Roman"/>
        <family val="1"/>
      </rPr>
      <t>Мокроусова, 7 А</t>
    </r>
  </si>
  <si>
    <r>
      <rPr>
        <sz val="8"/>
        <rFont val="Times New Roman"/>
        <family val="1"/>
      </rPr>
      <t xml:space="preserve">КНС № 6 ул.
</t>
    </r>
    <r>
      <rPr>
        <sz val="8"/>
        <rFont val="Times New Roman"/>
        <family val="1"/>
      </rPr>
      <t>Космонавта Комарова, 13 А</t>
    </r>
  </si>
  <si>
    <r>
      <rPr>
        <sz val="8"/>
        <rFont val="Times New Roman"/>
        <family val="1"/>
      </rPr>
      <t xml:space="preserve">КНС № 6 ул. Спутник,
</t>
    </r>
    <r>
      <rPr>
        <sz val="8"/>
        <rFont val="Times New Roman"/>
        <family val="1"/>
      </rPr>
      <t>2</t>
    </r>
  </si>
  <si>
    <r>
      <rPr>
        <sz val="8"/>
        <rFont val="Times New Roman"/>
        <family val="1"/>
      </rPr>
      <t xml:space="preserve">КНС № 7 ул. Космонавта Комарова,
</t>
    </r>
    <r>
      <rPr>
        <sz val="8"/>
        <rFont val="Times New Roman"/>
        <family val="1"/>
      </rPr>
      <t>21 А</t>
    </r>
  </si>
  <si>
    <r>
      <rPr>
        <sz val="8"/>
        <rFont val="Times New Roman"/>
        <family val="1"/>
      </rPr>
      <t xml:space="preserve">КНС № 7 ул.
</t>
    </r>
    <r>
      <rPr>
        <sz val="8"/>
        <rFont val="Times New Roman"/>
        <family val="1"/>
      </rPr>
      <t>Мончегорская, 13 В</t>
    </r>
  </si>
  <si>
    <r>
      <rPr>
        <sz val="8"/>
        <rFont val="Times New Roman"/>
        <family val="1"/>
      </rPr>
      <t xml:space="preserve">КНС  совхоз «Доскино»
</t>
    </r>
    <r>
      <rPr>
        <sz val="8"/>
        <rFont val="Times New Roman"/>
        <family val="1"/>
      </rPr>
      <t>ул. Бахтина, 10</t>
    </r>
  </si>
  <si>
    <r>
      <rPr>
        <sz val="8"/>
        <rFont val="Times New Roman"/>
        <family val="1"/>
      </rPr>
      <t xml:space="preserve">КНС "Втормет" ул.
</t>
    </r>
    <r>
      <rPr>
        <sz val="8"/>
        <rFont val="Times New Roman"/>
        <family val="1"/>
      </rPr>
      <t>Металлистов, 3 В</t>
    </r>
  </si>
  <si>
    <r>
      <rPr>
        <sz val="8"/>
        <rFont val="Times New Roman"/>
        <family val="1"/>
      </rPr>
      <t xml:space="preserve">КНС "ДИПИ"  к.п.
</t>
    </r>
    <r>
      <rPr>
        <sz val="8"/>
        <rFont val="Times New Roman"/>
        <family val="1"/>
      </rPr>
      <t>Зелёный город, 9</t>
    </r>
  </si>
  <si>
    <r>
      <rPr>
        <sz val="8"/>
        <rFont val="Times New Roman"/>
        <family val="1"/>
      </rPr>
      <t xml:space="preserve">КНС "Медвежья долина" ул. Родионова,
</t>
    </r>
    <r>
      <rPr>
        <sz val="8"/>
        <rFont val="Times New Roman"/>
        <family val="1"/>
      </rPr>
      <t>165 Д</t>
    </r>
  </si>
  <si>
    <r>
      <rPr>
        <sz val="8"/>
        <rFont val="Times New Roman"/>
        <family val="1"/>
      </rPr>
      <t xml:space="preserve">КНС "Рубо" ул.
</t>
    </r>
    <r>
      <rPr>
        <sz val="8"/>
        <rFont val="Times New Roman"/>
        <family val="1"/>
      </rPr>
      <t>Весенняя,17 В</t>
    </r>
  </si>
  <si>
    <r>
      <rPr>
        <sz val="8"/>
        <rFont val="Times New Roman"/>
        <family val="1"/>
      </rPr>
      <t xml:space="preserve">КНС "Теплообменник"
</t>
    </r>
    <r>
      <rPr>
        <sz val="8"/>
        <rFont val="Times New Roman"/>
        <family val="1"/>
      </rPr>
      <t>пр. Ленина, 79</t>
    </r>
  </si>
  <si>
    <r>
      <rPr>
        <sz val="8"/>
        <rFont val="Times New Roman"/>
        <family val="1"/>
      </rPr>
      <t xml:space="preserve">КНС "Частокольная"
</t>
    </r>
    <r>
      <rPr>
        <sz val="8"/>
        <rFont val="Times New Roman"/>
        <family val="1"/>
      </rPr>
      <t>ул. Металлистов, д. 6 В</t>
    </r>
  </si>
  <si>
    <r>
      <rPr>
        <sz val="8"/>
        <rFont val="Times New Roman"/>
        <family val="1"/>
      </rPr>
      <t xml:space="preserve">КНС "Ярмарочная" ул.
</t>
    </r>
    <r>
      <rPr>
        <sz val="8"/>
        <rFont val="Times New Roman"/>
        <family val="1"/>
      </rPr>
      <t>Совнаркомовская, 5 В</t>
    </r>
  </si>
  <si>
    <r>
      <rPr>
        <sz val="8"/>
        <rFont val="Times New Roman"/>
        <family val="1"/>
      </rPr>
      <t xml:space="preserve">КНС Московское
</t>
    </r>
    <r>
      <rPr>
        <sz val="8"/>
        <rFont val="Times New Roman"/>
        <family val="1"/>
      </rPr>
      <t>шоссе, 304 Б</t>
    </r>
  </si>
  <si>
    <r>
      <rPr>
        <sz val="8"/>
        <rFont val="Times New Roman"/>
        <family val="1"/>
      </rPr>
      <t xml:space="preserve">КНС парк "Дубки" ул. Адмирала Нахимова, 1
</t>
    </r>
    <r>
      <rPr>
        <sz val="8"/>
        <rFont val="Times New Roman"/>
        <family val="1"/>
      </rPr>
      <t>А</t>
    </r>
  </si>
  <si>
    <r>
      <rPr>
        <sz val="8"/>
        <rFont val="Times New Roman"/>
        <family val="1"/>
      </rPr>
      <t xml:space="preserve">КНС ул. Березовская,
</t>
    </r>
    <r>
      <rPr>
        <sz val="8"/>
        <rFont val="Times New Roman"/>
        <family val="1"/>
      </rPr>
      <t>102</t>
    </r>
  </si>
  <si>
    <r>
      <rPr>
        <sz val="8"/>
        <rFont val="Times New Roman"/>
        <family val="1"/>
      </rPr>
      <t xml:space="preserve">КНС ул. Героя
</t>
    </r>
    <r>
      <rPr>
        <sz val="8"/>
        <rFont val="Times New Roman"/>
        <family val="1"/>
      </rPr>
      <t>Самочкина, 23</t>
    </r>
  </si>
  <si>
    <r>
      <rPr>
        <sz val="8"/>
        <rFont val="Times New Roman"/>
        <family val="1"/>
      </rPr>
      <t xml:space="preserve">КНС ул.
</t>
    </r>
    <r>
      <rPr>
        <sz val="8"/>
        <rFont val="Times New Roman"/>
        <family val="1"/>
      </rPr>
      <t>Днепропетровская, 4</t>
    </r>
  </si>
  <si>
    <r>
      <rPr>
        <sz val="8"/>
        <rFont val="Times New Roman"/>
        <family val="1"/>
      </rPr>
      <t>КНС ул. Елецкая, 10 А</t>
    </r>
  </si>
  <si>
    <r>
      <rPr>
        <sz val="8"/>
        <rFont val="Times New Roman"/>
        <family val="1"/>
      </rPr>
      <t xml:space="preserve">КНС ул.
</t>
    </r>
    <r>
      <rPr>
        <sz val="8"/>
        <rFont val="Times New Roman"/>
        <family val="1"/>
      </rPr>
      <t>Композиторская, 20</t>
    </r>
  </si>
  <si>
    <r>
      <rPr>
        <sz val="8"/>
        <rFont val="Times New Roman"/>
        <family val="1"/>
      </rPr>
      <t xml:space="preserve">КНС ул. Конотопская,
</t>
    </r>
    <r>
      <rPr>
        <sz val="8"/>
        <rFont val="Times New Roman"/>
        <family val="1"/>
      </rPr>
      <t>14 А</t>
    </r>
  </si>
  <si>
    <r>
      <rPr>
        <sz val="8"/>
        <rFont val="Times New Roman"/>
        <family val="1"/>
      </rPr>
      <t>КНС ул. Кутузова, 6</t>
    </r>
  </si>
  <si>
    <r>
      <rPr>
        <sz val="8"/>
        <rFont val="Times New Roman"/>
        <family val="1"/>
      </rPr>
      <t>КНС ул. Левинка, 39 Г</t>
    </r>
  </si>
  <si>
    <r>
      <rPr>
        <sz val="8"/>
        <rFont val="Times New Roman"/>
        <family val="1"/>
      </rPr>
      <t xml:space="preserve">КНС ул. Мончегорская,
</t>
    </r>
    <r>
      <rPr>
        <sz val="8"/>
        <rFont val="Times New Roman"/>
        <family val="1"/>
      </rPr>
      <t>12 А</t>
    </r>
  </si>
  <si>
    <r>
      <rPr>
        <sz val="8"/>
        <rFont val="Times New Roman"/>
        <family val="1"/>
      </rPr>
      <t>КНС ул. Озерная, 5А</t>
    </r>
  </si>
  <si>
    <r>
      <rPr>
        <sz val="8"/>
        <rFont val="Times New Roman"/>
        <family val="1"/>
      </rPr>
      <t>КНС ул. Ракетная, 15</t>
    </r>
  </si>
  <si>
    <r>
      <rPr>
        <sz val="8"/>
        <rFont val="Times New Roman"/>
        <family val="1"/>
      </rPr>
      <t>КНС ул. Ракетная, 9 Б</t>
    </r>
  </si>
  <si>
    <r>
      <rPr>
        <sz val="8"/>
        <rFont val="Times New Roman"/>
        <family val="1"/>
      </rPr>
      <t xml:space="preserve">КНС ул. Тропинина, 13
</t>
    </r>
    <r>
      <rPr>
        <sz val="8"/>
        <rFont val="Times New Roman"/>
        <family val="1"/>
      </rPr>
      <t>В</t>
    </r>
  </si>
  <si>
    <r>
      <rPr>
        <sz val="8"/>
        <rFont val="Times New Roman"/>
        <family val="1"/>
      </rPr>
      <t>КНС ул. Удмурдская, 37/1</t>
    </r>
  </si>
  <si>
    <r>
      <rPr>
        <sz val="8"/>
        <rFont val="Times New Roman"/>
        <family val="1"/>
      </rPr>
      <t>КНС ул. Федосеенко, 87</t>
    </r>
  </si>
  <si>
    <r>
      <rPr>
        <sz val="8"/>
        <rFont val="Times New Roman"/>
        <family val="1"/>
      </rPr>
      <t xml:space="preserve">КНС ул. Фибролитовая,
</t>
    </r>
    <r>
      <rPr>
        <sz val="8"/>
        <rFont val="Times New Roman"/>
        <family val="1"/>
      </rPr>
      <t>2</t>
    </r>
  </si>
  <si>
    <r>
      <rPr>
        <sz val="8"/>
        <rFont val="Times New Roman"/>
        <family val="1"/>
      </rPr>
      <t>КНС ул. Чачиной, 24</t>
    </r>
  </si>
  <si>
    <r>
      <rPr>
        <sz val="8"/>
        <rFont val="Times New Roman"/>
        <family val="1"/>
      </rPr>
      <t xml:space="preserve">КНС ул.
</t>
    </r>
    <r>
      <rPr>
        <sz val="8"/>
        <rFont val="Times New Roman"/>
        <family val="1"/>
      </rPr>
      <t>Шлиссельбургская</t>
    </r>
  </si>
  <si>
    <r>
      <rPr>
        <sz val="8"/>
        <rFont val="Times New Roman"/>
        <family val="1"/>
      </rPr>
      <t>КНС ул. Ясная</t>
    </r>
  </si>
  <si>
    <r>
      <rPr>
        <sz val="8"/>
        <rFont val="Times New Roman"/>
        <family val="1"/>
      </rPr>
      <t>диаметр 100-149</t>
    </r>
  </si>
  <si>
    <r>
      <rPr>
        <sz val="8"/>
        <rFont val="Times New Roman"/>
        <family val="1"/>
      </rPr>
      <t>диаметр 150-199</t>
    </r>
  </si>
  <si>
    <r>
      <rPr>
        <sz val="8"/>
        <rFont val="Times New Roman"/>
        <family val="1"/>
      </rPr>
      <t>диаметр 200-299</t>
    </r>
  </si>
  <si>
    <r>
      <rPr>
        <sz val="8"/>
        <rFont val="Times New Roman"/>
        <family val="1"/>
      </rPr>
      <t>диаметр 300-599</t>
    </r>
  </si>
  <si>
    <r>
      <rPr>
        <sz val="8"/>
        <rFont val="Times New Roman"/>
        <family val="1"/>
      </rPr>
      <t>диаметр 600-999</t>
    </r>
  </si>
  <si>
    <r>
      <rPr>
        <sz val="8"/>
        <rFont val="Times New Roman"/>
        <family val="1"/>
      </rPr>
      <t>диаметр 1000-1199</t>
    </r>
  </si>
  <si>
    <r>
      <rPr>
        <sz val="8"/>
        <rFont val="Times New Roman"/>
        <family val="1"/>
      </rPr>
      <t>диаметр 1200-1399</t>
    </r>
  </si>
  <si>
    <r>
      <rPr>
        <sz val="8"/>
        <rFont val="Times New Roman"/>
        <family val="1"/>
      </rPr>
      <t>диаметр 1400-3000</t>
    </r>
  </si>
  <si>
    <r>
      <rPr>
        <sz val="8"/>
        <rFont val="Times New Roman"/>
        <family val="1"/>
      </rPr>
      <t xml:space="preserve">Канализационный коллектор по ул.
</t>
    </r>
    <r>
      <rPr>
        <sz val="8"/>
        <rFont val="Times New Roman"/>
        <family val="1"/>
      </rPr>
      <t>Линдовская Д=600мм</t>
    </r>
  </si>
  <si>
    <r>
      <rPr>
        <sz val="8"/>
        <rFont val="Times New Roman"/>
        <family val="1"/>
      </rPr>
      <t xml:space="preserve">Канализационный коллектор Д=1200 Каланчевский от ул. Новикова Прибоя до
</t>
    </r>
    <r>
      <rPr>
        <sz val="8"/>
        <rFont val="Times New Roman"/>
        <family val="1"/>
      </rPr>
      <t>КНС 14</t>
    </r>
  </si>
  <si>
    <r>
      <rPr>
        <sz val="8"/>
        <rFont val="Times New Roman"/>
        <family val="1"/>
      </rPr>
      <t xml:space="preserve">Новое строительство. Переключение стоков в самотечном режиме от КНС-26 в коллектор по ул. Лескова (от К0594 до К0180, Д=1000мм,
</t>
    </r>
    <r>
      <rPr>
        <sz val="8"/>
        <rFont val="Times New Roman"/>
        <family val="1"/>
      </rPr>
      <t>L=625п.м)</t>
    </r>
  </si>
  <si>
    <r>
      <rPr>
        <sz val="8"/>
        <rFont val="Times New Roman"/>
        <family val="1"/>
      </rPr>
      <t xml:space="preserve">Новое строительство. Прокладка нового напорного
</t>
    </r>
    <r>
      <rPr>
        <sz val="8"/>
        <rFont val="Times New Roman"/>
        <family val="1"/>
      </rPr>
      <t xml:space="preserve">коллектора Д=500мм по ул. Дружаева,3 до ул.
</t>
    </r>
    <r>
      <rPr>
        <sz val="8"/>
        <rFont val="Times New Roman"/>
        <family val="1"/>
      </rPr>
      <t>Пермякова,20 (от К0008 до кам.гаш., Д=500мм, L=1800п.м)</t>
    </r>
  </si>
  <si>
    <r>
      <rPr>
        <sz val="8"/>
        <rFont val="Times New Roman"/>
        <family val="1"/>
      </rPr>
      <t xml:space="preserve">Новое строительство. Переключение стоков самотечного коллектора   по ул.
</t>
    </r>
    <r>
      <rPr>
        <sz val="8"/>
        <rFont val="Times New Roman"/>
        <family val="1"/>
      </rPr>
      <t xml:space="preserve">Тяблинская в самотечный коллектор по ул. Гайдара Д=2000мм (от К0031 до
</t>
    </r>
    <r>
      <rPr>
        <sz val="8"/>
        <rFont val="Times New Roman"/>
        <family val="1"/>
      </rPr>
      <t>К0104, Д=1000мм, L=120п.м)</t>
    </r>
  </si>
  <si>
    <r>
      <rPr>
        <sz val="8"/>
        <rFont val="Times New Roman"/>
        <family val="1"/>
      </rPr>
      <t xml:space="preserve">Прокладка нового напорного коллектора 2Д=500мм по ул.
</t>
    </r>
    <r>
      <rPr>
        <sz val="8"/>
        <rFont val="Times New Roman"/>
        <family val="1"/>
      </rPr>
      <t xml:space="preserve">Ореховская до ул.
</t>
    </r>
    <r>
      <rPr>
        <sz val="8"/>
        <rFont val="Times New Roman"/>
        <family val="1"/>
      </rPr>
      <t>Тяблинская (2Д=500мм, L=2800п.м)</t>
    </r>
  </si>
  <si>
    <r>
      <rPr>
        <sz val="8"/>
        <rFont val="Times New Roman"/>
        <family val="1"/>
      </rPr>
      <t xml:space="preserve">Новое строительство. Переключение стоков от КНС "Совхоз Доскино", минуя территорию "Тепличного комбината"
</t>
    </r>
    <r>
      <rPr>
        <sz val="8"/>
        <rFont val="Times New Roman"/>
        <family val="1"/>
      </rPr>
      <t>(2Д=160мм, L=2000п.м)</t>
    </r>
  </si>
  <si>
    <r>
      <rPr>
        <b/>
        <i/>
        <sz val="8"/>
        <rFont val="Times New Roman"/>
        <family val="1"/>
      </rPr>
      <t>Строительство и реконструкция канализационных сетей для обеспечения развития городских территорий Нижнего Новгорода</t>
    </r>
  </si>
  <si>
    <r>
      <rPr>
        <sz val="8"/>
        <rFont val="Times New Roman"/>
        <family val="1"/>
      </rPr>
      <t xml:space="preserve">Реконструкция
</t>
    </r>
    <r>
      <rPr>
        <sz val="8"/>
        <rFont val="Times New Roman"/>
        <family val="1"/>
      </rPr>
      <t>Мызинского дюкера д=1400</t>
    </r>
  </si>
  <si>
    <r>
      <rPr>
        <sz val="8"/>
        <rFont val="Times New Roman"/>
        <family val="1"/>
      </rPr>
      <t xml:space="preserve">Строительство канализационных сетей поул.Шмидта, Каховская, Памирская и
</t>
    </r>
    <r>
      <rPr>
        <sz val="8"/>
        <rFont val="Times New Roman"/>
        <family val="1"/>
      </rPr>
      <t>т.д.  д=</t>
    </r>
  </si>
  <si>
    <r>
      <rPr>
        <sz val="8"/>
        <rFont val="Times New Roman"/>
        <family val="1"/>
      </rPr>
      <t xml:space="preserve">Перекладка коллектора Д=300-600-800мм по
</t>
    </r>
    <r>
      <rPr>
        <sz val="8"/>
        <rFont val="Times New Roman"/>
        <family val="1"/>
      </rPr>
      <t>ул.Гончарова на Д=800- 900мм д=800-900</t>
    </r>
  </si>
  <si>
    <r>
      <rPr>
        <sz val="8"/>
        <rFont val="Times New Roman"/>
        <family val="1"/>
      </rPr>
      <t xml:space="preserve">Перекладка к/л Д=1200мм по пр.Ленина, попадающую в зону
</t>
    </r>
    <r>
      <rPr>
        <sz val="8"/>
        <rFont val="Times New Roman"/>
        <family val="1"/>
      </rPr>
      <t>строительства д=1200</t>
    </r>
  </si>
  <si>
    <r>
      <rPr>
        <sz val="8"/>
        <rFont val="Times New Roman"/>
        <family val="1"/>
      </rPr>
      <t xml:space="preserve">Реконструкция Карповского коллектора Д=1000мм до КНС "Кавказ"
</t>
    </r>
    <r>
      <rPr>
        <sz val="8"/>
        <rFont val="Times New Roman"/>
        <family val="1"/>
      </rPr>
      <t>д=1000</t>
    </r>
  </si>
  <si>
    <r>
      <rPr>
        <sz val="8"/>
        <rFont val="Times New Roman"/>
        <family val="1"/>
      </rPr>
      <t xml:space="preserve">Перекладка канализационной линии Д=600 мм по ул.Обухова на Д=900мм от выпусков застройки до врезки в канализ. коллектор Д=2000мм по
</t>
    </r>
    <r>
      <rPr>
        <sz val="8"/>
        <rFont val="Times New Roman"/>
        <family val="1"/>
      </rPr>
      <t>ул.Чкалова   д=900</t>
    </r>
  </si>
  <si>
    <r>
      <rPr>
        <sz val="8"/>
        <rFont val="Times New Roman"/>
        <family val="1"/>
      </rPr>
      <t xml:space="preserve">Перекладка самотечного коллектора Д=1000-1500мм по
</t>
    </r>
    <r>
      <rPr>
        <sz val="8"/>
        <rFont val="Times New Roman"/>
        <family val="1"/>
      </rPr>
      <t xml:space="preserve">ул.Интернациональная от завода Нормаль до Д=2000мм по ул.Должанская с выносом из-под здания
</t>
    </r>
    <r>
      <rPr>
        <sz val="8"/>
        <rFont val="Times New Roman"/>
        <family val="1"/>
      </rPr>
      <t>ул.Советская,16 д=2500</t>
    </r>
  </si>
  <si>
    <r>
      <rPr>
        <sz val="8"/>
        <rFont val="Times New Roman"/>
        <family val="1"/>
      </rPr>
      <t xml:space="preserve">Перекладка Д=200мм
</t>
    </r>
    <r>
      <rPr>
        <sz val="8"/>
        <rFont val="Times New Roman"/>
        <family val="1"/>
      </rPr>
      <t>по ул.Марата на Д=250мм. д=250</t>
    </r>
  </si>
  <si>
    <r>
      <rPr>
        <sz val="8"/>
        <rFont val="Times New Roman"/>
        <family val="1"/>
      </rPr>
      <t xml:space="preserve">Перекладка к.л. по ул.Марата- Луначарского Д=150-
</t>
    </r>
    <r>
      <rPr>
        <sz val="8"/>
        <rFont val="Times New Roman"/>
        <family val="1"/>
      </rPr>
      <t>200мм на 250мм.  д=250</t>
    </r>
  </si>
  <si>
    <r>
      <rPr>
        <sz val="8"/>
        <rFont val="Times New Roman"/>
        <family val="1"/>
      </rPr>
      <t xml:space="preserve">Перекладка к.л. Д=200мм на Д=300мм по ул.Даля от ул.Канавинская до коллектора Д=1200мм по ул.Интернациональная
</t>
    </r>
    <r>
      <rPr>
        <sz val="8"/>
        <rFont val="Times New Roman"/>
        <family val="1"/>
      </rPr>
      <t>д=300</t>
    </r>
  </si>
  <si>
    <r>
      <rPr>
        <sz val="8"/>
        <rFont val="Times New Roman"/>
        <family val="1"/>
      </rPr>
      <t xml:space="preserve">Перекладка кан.линии Д=200мм по ул.Приокская на кан.линию Д=300мм от ул.Литвинова до Д=1200мм по
</t>
    </r>
    <r>
      <rPr>
        <sz val="8"/>
        <rFont val="Times New Roman"/>
        <family val="1"/>
      </rPr>
      <t>ул.Интернациональная д=300</t>
    </r>
  </si>
  <si>
    <r>
      <rPr>
        <sz val="8"/>
        <rFont val="Times New Roman"/>
        <family val="1"/>
      </rPr>
      <t xml:space="preserve">Перекладка кан.линии Д=200 мм  Д=300мм по ул.Вокзальная от ул.Литвинова до коллектора Д=1200мм по
</t>
    </r>
    <r>
      <rPr>
        <sz val="8"/>
        <rFont val="Times New Roman"/>
        <family val="1"/>
      </rPr>
      <t>ул.Интернациональная д=300</t>
    </r>
  </si>
  <si>
    <r>
      <rPr>
        <sz val="8"/>
        <rFont val="Times New Roman"/>
        <family val="1"/>
      </rPr>
      <t xml:space="preserve">Перекладка Д=200мм по ул.Фильченкова от ул.Приокская до коллектора Д=1800-
</t>
    </r>
    <r>
      <rPr>
        <sz val="8"/>
        <rFont val="Times New Roman"/>
        <family val="1"/>
      </rPr>
      <t>1500 по ул.Чкалова д=200</t>
    </r>
  </si>
  <si>
    <r>
      <rPr>
        <sz val="8"/>
        <rFont val="Times New Roman"/>
        <family val="1"/>
      </rPr>
      <t xml:space="preserve">Перекладка к.л. Д=150мм по ул.Фильченкова на Д=250мм, далее Д=400мм по ул.Приокская до коллектора Д=2000мм
</t>
    </r>
    <r>
      <rPr>
        <sz val="8"/>
        <rFont val="Times New Roman"/>
        <family val="1"/>
      </rPr>
      <t>по ул.Чкалова.   д=250- 400</t>
    </r>
  </si>
  <si>
    <r>
      <rPr>
        <sz val="8"/>
        <rFont val="Times New Roman"/>
        <family val="1"/>
      </rPr>
      <t xml:space="preserve">Перекладка коллектора от д.12 до д. 26 по
</t>
    </r>
    <r>
      <rPr>
        <sz val="8"/>
        <rFont val="Times New Roman"/>
        <family val="1"/>
      </rPr>
      <t>Чаадаева (продолжение работ) д=400</t>
    </r>
  </si>
  <si>
    <r>
      <rPr>
        <sz val="8"/>
        <rFont val="Times New Roman"/>
        <family val="1"/>
      </rPr>
      <t xml:space="preserve">Перекладка самотечного коллектора Д=1000мм на Д=1500мм по пр.
</t>
    </r>
    <r>
      <rPr>
        <sz val="8"/>
        <rFont val="Times New Roman"/>
        <family val="1"/>
      </rPr>
      <t>Героев д=1500</t>
    </r>
  </si>
  <si>
    <r>
      <rPr>
        <sz val="8"/>
        <rFont val="Times New Roman"/>
        <family val="1"/>
      </rPr>
      <t xml:space="preserve">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t>
    </r>
    <r>
      <rPr>
        <sz val="8"/>
        <rFont val="Times New Roman"/>
        <family val="1"/>
      </rPr>
      <t>коллектор) д=1500</t>
    </r>
  </si>
  <si>
    <r>
      <rPr>
        <sz val="8"/>
        <rFont val="Times New Roman"/>
        <family val="1"/>
      </rPr>
      <t xml:space="preserve">Реконструкция коллектора Д=1000- 1500 ул.Калашникова- Труда, переход
</t>
    </r>
    <r>
      <rPr>
        <sz val="8"/>
        <rFont val="Times New Roman"/>
        <family val="1"/>
      </rPr>
      <t>р.Парашка д=1500</t>
    </r>
  </si>
  <si>
    <r>
      <rPr>
        <sz val="8"/>
        <rFont val="Times New Roman"/>
        <family val="1"/>
      </rPr>
      <t xml:space="preserve">Перекладка к/л Д=350мм на Д=500мм по ул.Черниговская до Благовещенской
</t>
    </r>
    <r>
      <rPr>
        <sz val="8"/>
        <rFont val="Times New Roman"/>
        <family val="1"/>
      </rPr>
      <t>площади д=500</t>
    </r>
  </si>
  <si>
    <r>
      <rPr>
        <sz val="8"/>
        <rFont val="Times New Roman"/>
        <family val="1"/>
      </rPr>
      <t xml:space="preserve">Перекладка коллектора Д=200мм на Д=400мм
</t>
    </r>
    <r>
      <rPr>
        <sz val="8"/>
        <rFont val="Times New Roman"/>
        <family val="1"/>
      </rPr>
      <t>по ул.М.Ямская  д=400</t>
    </r>
  </si>
  <si>
    <r>
      <rPr>
        <sz val="8"/>
        <rFont val="Times New Roman"/>
        <family val="1"/>
      </rPr>
      <t xml:space="preserve">Строительство коллектора Д=300- 600мм по ул.Ильинская от ул.Красносельская до Нижневолжской наб.
</t>
    </r>
    <r>
      <rPr>
        <sz val="8"/>
        <rFont val="Times New Roman"/>
        <family val="1"/>
      </rPr>
      <t>д=300-600</t>
    </r>
  </si>
  <si>
    <r>
      <rPr>
        <sz val="8"/>
        <rFont val="Times New Roman"/>
        <family val="1"/>
      </rPr>
      <t xml:space="preserve">Перекладка коллектора с Д=150мм на Д=300мм по ул.Короленко до Д=300мм по ул.Короленко,
</t>
    </r>
    <r>
      <rPr>
        <sz val="8"/>
        <rFont val="Times New Roman"/>
        <family val="1"/>
      </rPr>
      <t>ул.Горького,  д=300</t>
    </r>
  </si>
  <si>
    <r>
      <rPr>
        <sz val="8"/>
        <rFont val="Times New Roman"/>
        <family val="1"/>
      </rPr>
      <t xml:space="preserve">Перекладка коллектора с Д=200мм на Д=300мм
</t>
    </r>
    <r>
      <rPr>
        <sz val="8"/>
        <rFont val="Times New Roman"/>
        <family val="1"/>
      </rPr>
      <t>по ул.Новой д=300</t>
    </r>
  </si>
  <si>
    <r>
      <rPr>
        <sz val="8"/>
        <rFont val="Times New Roman"/>
        <family val="1"/>
      </rPr>
      <t xml:space="preserve">Перекладка канализационной линии по ул. Костина от ул.Белинского  до
</t>
    </r>
    <r>
      <rPr>
        <sz val="8"/>
        <rFont val="Times New Roman"/>
        <family val="1"/>
      </rPr>
      <t>ул.Горького д=300</t>
    </r>
  </si>
  <si>
    <r>
      <rPr>
        <sz val="8"/>
        <rFont val="Times New Roman"/>
        <family val="1"/>
      </rPr>
      <t xml:space="preserve">Перекладка коллектора Д=200м на Д=400мм по ул.Невзоровых от ул.Студеная до
</t>
    </r>
    <r>
      <rPr>
        <sz val="8"/>
        <rFont val="Times New Roman"/>
        <family val="1"/>
      </rPr>
      <t>ул.Ванеева.  д=400</t>
    </r>
  </si>
  <si>
    <r>
      <rPr>
        <sz val="8"/>
        <rFont val="Times New Roman"/>
        <family val="1"/>
      </rPr>
      <t xml:space="preserve">Переложить существующий коллектор Д=400мм по ул. Невзоровых от застройки до Д=600мм
</t>
    </r>
    <r>
      <rPr>
        <sz val="8"/>
        <rFont val="Times New Roman"/>
        <family val="1"/>
      </rPr>
      <t>по ул.Невзоровых д=500</t>
    </r>
  </si>
  <si>
    <r>
      <rPr>
        <sz val="8"/>
        <rFont val="Times New Roman"/>
        <family val="1"/>
      </rPr>
      <t xml:space="preserve">Перекладка канализационного коллектора Д=400мм на Д=500мм по ул.
</t>
    </r>
    <r>
      <rPr>
        <sz val="8"/>
        <rFont val="Times New Roman"/>
        <family val="1"/>
      </rPr>
      <t xml:space="preserve">Белинского от ул. Ванеева до ул.
</t>
    </r>
    <r>
      <rPr>
        <sz val="8"/>
        <rFont val="Times New Roman"/>
        <family val="1"/>
      </rPr>
      <t>Полтавская д=500</t>
    </r>
  </si>
  <si>
    <r>
      <rPr>
        <sz val="8"/>
        <rFont val="Times New Roman"/>
        <family val="1"/>
      </rPr>
      <t xml:space="preserve">Реконструкция Ковалихинского коллектора Д=450мм до Д=1000мм от
</t>
    </r>
    <r>
      <rPr>
        <sz val="8"/>
        <rFont val="Times New Roman"/>
        <family val="1"/>
      </rPr>
      <t>ул.Трудовой до ул.Белинского д=1000</t>
    </r>
  </si>
  <si>
    <r>
      <rPr>
        <sz val="8"/>
        <rFont val="Times New Roman"/>
        <family val="1"/>
      </rPr>
      <t xml:space="preserve">Перекладка Д=400мм на Д=800мм по ул.Родионова-Овражная
</t>
    </r>
    <r>
      <rPr>
        <sz val="8"/>
        <rFont val="Times New Roman"/>
        <family val="1"/>
      </rPr>
      <t>д=800</t>
    </r>
  </si>
  <si>
    <r>
      <rPr>
        <sz val="8"/>
        <rFont val="Times New Roman"/>
        <family val="1"/>
      </rPr>
      <t xml:space="preserve">Перекладка канализационной линии Д=200мм по Высоковскому проезду, ул. Балхашской и по ул. Б.Панина до Ковалихинского коллектора Д=1000мм, диаметр уточнить при
</t>
    </r>
    <r>
      <rPr>
        <sz val="8"/>
        <rFont val="Times New Roman"/>
        <family val="1"/>
      </rPr>
      <t>проектировании д=</t>
    </r>
  </si>
  <si>
    <r>
      <rPr>
        <sz val="8"/>
        <rFont val="Times New Roman"/>
        <family val="1"/>
      </rPr>
      <t xml:space="preserve">Прокладка коллектора от ул.Пушкина до Д=800мм по ул.Ошарская (пересечение с Изоляторским оврагом)
</t>
    </r>
    <r>
      <rPr>
        <sz val="8"/>
        <rFont val="Times New Roman"/>
        <family val="1"/>
      </rPr>
      <t>д=800</t>
    </r>
  </si>
  <si>
    <r>
      <rPr>
        <sz val="8"/>
        <rFont val="Times New Roman"/>
        <family val="1"/>
      </rPr>
      <t xml:space="preserve">Перекладка канализационной линии Д=1200 мм по ул.
</t>
    </r>
    <r>
      <rPr>
        <sz val="8"/>
        <rFont val="Times New Roman"/>
        <family val="1"/>
      </rPr>
      <t xml:space="preserve">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t>
    </r>
    <r>
      <rPr>
        <sz val="8"/>
        <rFont val="Times New Roman"/>
        <family val="1"/>
      </rPr>
      <t>д=</t>
    </r>
  </si>
  <si>
    <r>
      <rPr>
        <sz val="8"/>
        <rFont val="Times New Roman"/>
        <family val="1"/>
      </rPr>
      <t xml:space="preserve">Прокладка коллектора от Анкудиновского шоссе и с/х «Цветы» до коллектора Д=1500мм, проходящего вдоль
</t>
    </r>
    <r>
      <rPr>
        <sz val="8"/>
        <rFont val="Times New Roman"/>
        <family val="1"/>
      </rPr>
      <t>р.Рахма д=800</t>
    </r>
  </si>
  <si>
    <r>
      <rPr>
        <sz val="8"/>
        <rFont val="Times New Roman"/>
        <family val="1"/>
      </rPr>
      <t xml:space="preserve">Перекладка канализационного коллектора Д=400-900м по ул.Голованова, идущего от пр.Гагарина до д. Б.Константиново.
</t>
    </r>
    <r>
      <rPr>
        <sz val="8"/>
        <rFont val="Times New Roman"/>
        <family val="1"/>
      </rPr>
      <t>д=1500</t>
    </r>
  </si>
  <si>
    <r>
      <rPr>
        <b/>
        <i/>
        <sz val="8"/>
        <rFont val="Times New Roman"/>
        <family val="1"/>
      </rPr>
      <t>Реконструкция канализационных сетей, не обеспечивающих пропуск существующих расходов</t>
    </r>
  </si>
  <si>
    <r>
      <rPr>
        <sz val="8"/>
        <rFont val="Times New Roman"/>
        <family val="1"/>
      </rPr>
      <t xml:space="preserve">Канализационная линия самотечная на КНС 19
</t>
    </r>
    <r>
      <rPr>
        <sz val="8"/>
        <rFont val="Times New Roman"/>
        <family val="1"/>
      </rPr>
      <t>(Дружаева) д=400</t>
    </r>
  </si>
  <si>
    <r>
      <rPr>
        <sz val="8"/>
        <rFont val="Times New Roman"/>
        <family val="1"/>
      </rPr>
      <t xml:space="preserve">Канализационная линия
</t>
    </r>
    <r>
      <rPr>
        <sz val="8"/>
        <rFont val="Times New Roman"/>
        <family val="1"/>
      </rPr>
      <t>по ул. Строкина, 5 д=150</t>
    </r>
  </si>
  <si>
    <r>
      <rPr>
        <sz val="8"/>
        <rFont val="Times New Roman"/>
        <family val="1"/>
      </rPr>
      <t xml:space="preserve">Канализационный коллектор по Московскому шоссе (на переложенном участке
</t>
    </r>
    <r>
      <rPr>
        <sz val="8"/>
        <rFont val="Times New Roman"/>
        <family val="1"/>
      </rPr>
      <t>Д=1600 h/d=1 ) д=2000</t>
    </r>
  </si>
  <si>
    <r>
      <rPr>
        <sz val="8"/>
        <rFont val="Times New Roman"/>
        <family val="1"/>
      </rPr>
      <t xml:space="preserve">Канализационная линия по Московскому шоссе от Московское шоссе, 82 до шоссе
</t>
    </r>
    <r>
      <rPr>
        <sz val="8"/>
        <rFont val="Times New Roman"/>
        <family val="1"/>
      </rPr>
      <t>Жиркомбината д=600</t>
    </r>
  </si>
  <si>
    <r>
      <rPr>
        <sz val="8"/>
        <rFont val="Times New Roman"/>
        <family val="1"/>
      </rPr>
      <t xml:space="preserve">Канализационная линия по ул. Авангардная до ул. Московского шоссе
</t>
    </r>
    <r>
      <rPr>
        <sz val="8"/>
        <rFont val="Times New Roman"/>
        <family val="1"/>
      </rPr>
      <t>д=300</t>
    </r>
  </si>
  <si>
    <r>
      <rPr>
        <sz val="8"/>
        <rFont val="Times New Roman"/>
        <family val="1"/>
      </rPr>
      <t xml:space="preserve">Канализационная линия по Московскому шоссе
</t>
    </r>
    <r>
      <rPr>
        <sz val="8"/>
        <rFont val="Times New Roman"/>
        <family val="1"/>
      </rPr>
      <t>от д.223 до д.215 д=200- 300</t>
    </r>
  </si>
  <si>
    <r>
      <rPr>
        <sz val="8"/>
        <rFont val="Times New Roman"/>
        <family val="1"/>
      </rPr>
      <t xml:space="preserve">Канализационная линия самотечная на КНС 1 (Чаадаева, 1г) от
</t>
    </r>
    <r>
      <rPr>
        <sz val="8"/>
        <rFont val="Times New Roman"/>
        <family val="1"/>
      </rPr>
      <t>Сокола д=200-300</t>
    </r>
  </si>
  <si>
    <r>
      <rPr>
        <sz val="8"/>
        <rFont val="Times New Roman"/>
        <family val="1"/>
      </rPr>
      <t xml:space="preserve">Канализационные линии напорные от КНС 1 (Чаадаева, 1б)
</t>
    </r>
    <r>
      <rPr>
        <sz val="8"/>
        <rFont val="Times New Roman"/>
        <family val="1"/>
      </rPr>
      <t>д=2* 315</t>
    </r>
  </si>
  <si>
    <r>
      <rPr>
        <sz val="8"/>
        <rFont val="Times New Roman"/>
        <family val="1"/>
      </rPr>
      <t xml:space="preserve">Канализационная линия
</t>
    </r>
    <r>
      <rPr>
        <sz val="8"/>
        <rFont val="Times New Roman"/>
        <family val="1"/>
      </rPr>
      <t>самотечная на КНС Федосеенко, 88г д=500</t>
    </r>
  </si>
  <si>
    <r>
      <rPr>
        <sz val="8"/>
        <rFont val="Times New Roman"/>
        <family val="1"/>
      </rPr>
      <t xml:space="preserve">Канализационная линия
</t>
    </r>
    <r>
      <rPr>
        <sz val="8"/>
        <rFont val="Times New Roman"/>
        <family val="1"/>
      </rPr>
      <t>по ул. Шимборского от д.10 д=200</t>
    </r>
  </si>
  <si>
    <r>
      <rPr>
        <sz val="8"/>
        <rFont val="Times New Roman"/>
        <family val="1"/>
      </rPr>
      <t xml:space="preserve">Канализационная линия от ул. Б.Печерская, 17 до ул. Нестерова, 20а
</t>
    </r>
    <r>
      <rPr>
        <sz val="8"/>
        <rFont val="Times New Roman"/>
        <family val="1"/>
      </rPr>
      <t>д=200</t>
    </r>
  </si>
  <si>
    <r>
      <rPr>
        <sz val="8"/>
        <rFont val="Times New Roman"/>
        <family val="1"/>
      </rPr>
      <t xml:space="preserve">Канализационная линия
</t>
    </r>
    <r>
      <rPr>
        <sz val="8"/>
        <rFont val="Times New Roman"/>
        <family val="1"/>
      </rPr>
      <t>по ул. Суетинская д=250</t>
    </r>
  </si>
  <si>
    <r>
      <rPr>
        <sz val="8"/>
        <rFont val="Times New Roman"/>
        <family val="1"/>
      </rPr>
      <t xml:space="preserve">Канализационный коллектор по ул. Нижегородская д=150-
</t>
    </r>
    <r>
      <rPr>
        <sz val="8"/>
        <rFont val="Times New Roman"/>
        <family val="1"/>
      </rPr>
      <t>200</t>
    </r>
  </si>
  <si>
    <r>
      <rPr>
        <sz val="8"/>
        <rFont val="Times New Roman"/>
        <family val="1"/>
      </rPr>
      <t xml:space="preserve">Канализационная линия по Верхне-Волжской наб. в р-не трамплина
</t>
    </r>
    <r>
      <rPr>
        <sz val="8"/>
        <rFont val="Times New Roman"/>
        <family val="1"/>
      </rPr>
      <t>д=200</t>
    </r>
  </si>
  <si>
    <r>
      <rPr>
        <sz val="8"/>
        <rFont val="Times New Roman"/>
        <family val="1"/>
      </rPr>
      <t xml:space="preserve">Канализационный коллектор по ул. Гоголя до ул. Сергиевская (санация методом флексорен, бестра)
</t>
    </r>
    <r>
      <rPr>
        <sz val="8"/>
        <rFont val="Times New Roman"/>
        <family val="1"/>
      </rPr>
      <t>д=152-185</t>
    </r>
  </si>
  <si>
    <r>
      <rPr>
        <sz val="8"/>
        <rFont val="Times New Roman"/>
        <family val="1"/>
      </rPr>
      <t xml:space="preserve">Канализационный коллектор Д=500мм по Нижневолжской наб. до Д=600мм от Похвалинского коллектора Д=600мм
</t>
    </r>
    <r>
      <rPr>
        <sz val="8"/>
        <rFont val="Times New Roman"/>
        <family val="1"/>
      </rPr>
      <t>д=600</t>
    </r>
  </si>
  <si>
    <r>
      <rPr>
        <sz val="8"/>
        <rFont val="Times New Roman"/>
        <family val="1"/>
      </rPr>
      <t xml:space="preserve">Канализационный коллектор по ул. Ковалихинская от ул.Овражная до пер.
</t>
    </r>
    <r>
      <rPr>
        <sz val="8"/>
        <rFont val="Times New Roman"/>
        <family val="1"/>
      </rPr>
      <t>Парниковый д=1000</t>
    </r>
  </si>
  <si>
    <r>
      <rPr>
        <sz val="8"/>
        <rFont val="Times New Roman"/>
        <family val="1"/>
      </rPr>
      <t>Канализационная линия по ул. Корейская д=400</t>
    </r>
  </si>
  <si>
    <r>
      <rPr>
        <sz val="8"/>
        <rFont val="Times New Roman"/>
        <family val="1"/>
      </rPr>
      <t xml:space="preserve">Канализационная линия
</t>
    </r>
    <r>
      <rPr>
        <sz val="8"/>
        <rFont val="Times New Roman"/>
        <family val="1"/>
      </rPr>
      <t>от ул. Медицинская до ул. Корейская д=200</t>
    </r>
  </si>
  <si>
    <r>
      <rPr>
        <sz val="8"/>
        <rFont val="Times New Roman"/>
        <family val="1"/>
      </rPr>
      <t xml:space="preserve">Канализационная линия
</t>
    </r>
    <r>
      <rPr>
        <sz val="8"/>
        <rFont val="Times New Roman"/>
        <family val="1"/>
      </rPr>
      <t>по ул. Пушкина д=150- 200</t>
    </r>
  </si>
  <si>
    <r>
      <rPr>
        <sz val="8"/>
        <rFont val="Times New Roman"/>
        <family val="1"/>
      </rPr>
      <t xml:space="preserve">Канализационная линия по ул. Горловская (от
</t>
    </r>
    <r>
      <rPr>
        <sz val="8"/>
        <rFont val="Times New Roman"/>
        <family val="1"/>
      </rPr>
      <t>ул. Рукавишников) д=150-200</t>
    </r>
  </si>
  <si>
    <r>
      <rPr>
        <sz val="8"/>
        <rFont val="Times New Roman"/>
        <family val="1"/>
      </rPr>
      <t xml:space="preserve">Канализационная линия
</t>
    </r>
    <r>
      <rPr>
        <sz val="8"/>
        <rFont val="Times New Roman"/>
        <family val="1"/>
      </rPr>
      <t>Д=400мм ул.40 лет Победы,16 д=400</t>
    </r>
  </si>
  <si>
    <r>
      <rPr>
        <sz val="8"/>
        <rFont val="Times New Roman"/>
        <family val="1"/>
      </rPr>
      <t xml:space="preserve">Перекладка напорного коллектора Д=300мм от КНС Аэропорта до к/сетей в р-не
</t>
    </r>
    <r>
      <rPr>
        <sz val="8"/>
        <rFont val="Times New Roman"/>
        <family val="1"/>
      </rPr>
      <t>ул.Космическая,52 д=2*300</t>
    </r>
  </si>
  <si>
    <r>
      <rPr>
        <sz val="8"/>
        <rFont val="Times New Roman"/>
        <family val="1"/>
      </rPr>
      <t xml:space="preserve">Реконструкция КНС на
</t>
    </r>
    <r>
      <rPr>
        <sz val="8"/>
        <rFont val="Times New Roman"/>
        <family val="1"/>
      </rPr>
      <t>территории  Аэропорта</t>
    </r>
  </si>
  <si>
    <r>
      <rPr>
        <sz val="8"/>
        <rFont val="Times New Roman"/>
        <family val="1"/>
      </rPr>
      <t xml:space="preserve">Реконструкция напорного коллектора по Московскому шоссе от шоссе Масложиркомбината до ул.Самаркандская
</t>
    </r>
    <r>
      <rPr>
        <sz val="8"/>
        <rFont val="Times New Roman"/>
        <family val="1"/>
      </rPr>
      <t>д=1020</t>
    </r>
  </si>
  <si>
    <r>
      <rPr>
        <sz val="8"/>
        <rFont val="Times New Roman"/>
        <family val="1"/>
      </rPr>
      <t xml:space="preserve">Прокладка канализационного коллектора от жилого района восточнее деревни Мордвинцево
</t>
    </r>
    <r>
      <rPr>
        <sz val="8"/>
        <rFont val="Times New Roman"/>
        <family val="1"/>
      </rPr>
      <t>до коллектора Д=1800мм д=500</t>
    </r>
  </si>
  <si>
    <r>
      <rPr>
        <sz val="8"/>
        <rFont val="Times New Roman"/>
        <family val="1"/>
      </rPr>
      <t xml:space="preserve">Прокладка коллектора от д. Ольгино, пос.
</t>
    </r>
    <r>
      <rPr>
        <sz val="8"/>
        <rFont val="Times New Roman"/>
        <family val="1"/>
      </rPr>
      <t>Новый луч до Щербинок  д=800</t>
    </r>
  </si>
  <si>
    <r>
      <rPr>
        <sz val="8"/>
        <rFont val="Times New Roman"/>
        <family val="1"/>
      </rPr>
      <t xml:space="preserve">в границах  Кима, Хальзовская, Свободы, ул.Хальзовская, Вахтангова, Новосельская, Новые
</t>
    </r>
    <r>
      <rPr>
        <sz val="8"/>
        <rFont val="Times New Roman"/>
        <family val="1"/>
      </rPr>
      <t>пески, ул.Коминтерна</t>
    </r>
  </si>
  <si>
    <r>
      <rPr>
        <sz val="8"/>
        <rFont val="Times New Roman"/>
        <family val="1"/>
      </rPr>
      <t xml:space="preserve">1 127
</t>
    </r>
    <r>
      <rPr>
        <sz val="8"/>
        <rFont val="Times New Roman"/>
        <family val="1"/>
      </rPr>
      <t>042,51</t>
    </r>
  </si>
  <si>
    <r>
      <rPr>
        <sz val="8"/>
        <rFont val="Times New Roman"/>
        <family val="1"/>
      </rPr>
      <t xml:space="preserve">в границах ул.Федосеенко,
</t>
    </r>
    <r>
      <rPr>
        <sz val="8"/>
        <rFont val="Times New Roman"/>
        <family val="1"/>
      </rPr>
      <t>ул.Торфяная</t>
    </r>
  </si>
  <si>
    <r>
      <rPr>
        <sz val="8"/>
        <rFont val="Times New Roman"/>
        <family val="1"/>
      </rPr>
      <t>пос.Новая Стройка</t>
    </r>
  </si>
  <si>
    <r>
      <rPr>
        <sz val="8"/>
        <rFont val="Times New Roman"/>
        <family val="1"/>
      </rPr>
      <t xml:space="preserve">в застройке "Бурнаковская низина" в границах ул.Коминтерна, ул.Левинка,
</t>
    </r>
    <r>
      <rPr>
        <sz val="8"/>
        <rFont val="Times New Roman"/>
        <family val="1"/>
      </rPr>
      <t>ш.Бурнаковское</t>
    </r>
  </si>
  <si>
    <r>
      <rPr>
        <sz val="8"/>
        <rFont val="Times New Roman"/>
        <family val="1"/>
      </rPr>
      <t xml:space="preserve">1 409
</t>
    </r>
    <r>
      <rPr>
        <sz val="8"/>
        <rFont val="Times New Roman"/>
        <family val="1"/>
      </rPr>
      <t>558,10</t>
    </r>
  </si>
  <si>
    <r>
      <rPr>
        <sz val="8"/>
        <rFont val="Times New Roman"/>
        <family val="1"/>
      </rPr>
      <t xml:space="preserve">2 900
</t>
    </r>
    <r>
      <rPr>
        <sz val="8"/>
        <rFont val="Times New Roman"/>
        <family val="1"/>
      </rPr>
      <t>870,56</t>
    </r>
  </si>
  <si>
    <r>
      <rPr>
        <sz val="8"/>
        <rFont val="Times New Roman"/>
        <family val="1"/>
      </rPr>
      <t xml:space="preserve">в границах ул.Римская, Декабристов, Таллинская,
</t>
    </r>
    <r>
      <rPr>
        <sz val="8"/>
        <rFont val="Times New Roman"/>
        <family val="1"/>
      </rPr>
      <t>Болотникова</t>
    </r>
  </si>
  <si>
    <r>
      <rPr>
        <sz val="8"/>
        <rFont val="Times New Roman"/>
        <family val="1"/>
      </rPr>
      <t xml:space="preserve">в границах ул.Ближняя, Осипенко, Пурехская, Череповецкая,
</t>
    </r>
    <r>
      <rPr>
        <sz val="8"/>
        <rFont val="Times New Roman"/>
        <family val="1"/>
      </rPr>
      <t>Овчинникова.</t>
    </r>
  </si>
  <si>
    <r>
      <rPr>
        <sz val="8"/>
        <rFont val="Times New Roman"/>
        <family val="1"/>
      </rPr>
      <t xml:space="preserve">в границах ул.Пахомова, Симферопольская, Украинская, Спартака,
</t>
    </r>
    <r>
      <rPr>
        <sz val="8"/>
        <rFont val="Times New Roman"/>
        <family val="1"/>
      </rPr>
      <t>Зеленодольская</t>
    </r>
  </si>
  <si>
    <r>
      <rPr>
        <sz val="8"/>
        <rFont val="Times New Roman"/>
        <family val="1"/>
      </rPr>
      <t xml:space="preserve">1 005
</t>
    </r>
    <r>
      <rPr>
        <sz val="8"/>
        <rFont val="Times New Roman"/>
        <family val="1"/>
      </rPr>
      <t>232,51</t>
    </r>
  </si>
  <si>
    <r>
      <rPr>
        <sz val="8"/>
        <rFont val="Times New Roman"/>
        <family val="1"/>
      </rPr>
      <t xml:space="preserve">в границах ул.Авиаторская, Шлиссербургская,
</t>
    </r>
    <r>
      <rPr>
        <sz val="8"/>
        <rFont val="Times New Roman"/>
        <family val="1"/>
      </rPr>
      <t>Кременчугская</t>
    </r>
  </si>
  <si>
    <r>
      <rPr>
        <sz val="8"/>
        <rFont val="Times New Roman"/>
        <family val="1"/>
      </rPr>
      <t xml:space="preserve">1 216
</t>
    </r>
    <r>
      <rPr>
        <sz val="8"/>
        <rFont val="Times New Roman"/>
        <family val="1"/>
      </rPr>
      <t>301,33</t>
    </r>
  </si>
  <si>
    <r>
      <rPr>
        <sz val="8"/>
        <rFont val="Times New Roman"/>
        <family val="1"/>
      </rPr>
      <t xml:space="preserve">2 503
</t>
    </r>
    <r>
      <rPr>
        <sz val="8"/>
        <rFont val="Times New Roman"/>
        <family val="1"/>
      </rPr>
      <t>148,14</t>
    </r>
  </si>
  <si>
    <r>
      <rPr>
        <sz val="8"/>
        <rFont val="Times New Roman"/>
        <family val="1"/>
      </rPr>
      <t xml:space="preserve">Пос.Стригино, пос.Гнилицы и в границах ул.Булавина, Малышевская, Гайдара, Минеева, Красный
</t>
    </r>
    <r>
      <rPr>
        <sz val="8"/>
        <rFont val="Times New Roman"/>
        <family val="1"/>
      </rPr>
      <t>Перекоп, Нижняя,</t>
    </r>
  </si>
  <si>
    <r>
      <rPr>
        <sz val="8"/>
        <rFont val="Times New Roman"/>
        <family val="1"/>
      </rPr>
      <t xml:space="preserve">пос.Дубравный,
</t>
    </r>
    <r>
      <rPr>
        <sz val="8"/>
        <rFont val="Times New Roman"/>
        <family val="1"/>
      </rPr>
      <t>пос.Высоково</t>
    </r>
  </si>
  <si>
    <r>
      <rPr>
        <sz val="8"/>
        <rFont val="Times New Roman"/>
        <family val="1"/>
      </rPr>
      <t xml:space="preserve">в пос. Нагулино в границах ул.Объединения, Усадебная, Нагулинская,
</t>
    </r>
    <r>
      <rPr>
        <sz val="8"/>
        <rFont val="Times New Roman"/>
        <family val="1"/>
      </rPr>
      <t>Тарханова</t>
    </r>
  </si>
  <si>
    <r>
      <rPr>
        <sz val="8"/>
        <rFont val="Times New Roman"/>
        <family val="1"/>
      </rPr>
      <t>пос.Березовая Пойма</t>
    </r>
  </si>
  <si>
    <r>
      <rPr>
        <sz val="8"/>
        <rFont val="Times New Roman"/>
        <family val="1"/>
      </rPr>
      <t xml:space="preserve">пос. Орловские дворики, Московское
</t>
    </r>
    <r>
      <rPr>
        <sz val="8"/>
        <rFont val="Times New Roman"/>
        <family val="1"/>
      </rPr>
      <t>шоссе</t>
    </r>
  </si>
  <si>
    <r>
      <rPr>
        <sz val="8"/>
        <rFont val="Times New Roman"/>
        <family val="1"/>
      </rPr>
      <t>в застройке по пр.Кораблестроителей</t>
    </r>
  </si>
  <si>
    <r>
      <rPr>
        <sz val="8"/>
        <rFont val="Times New Roman"/>
        <family val="1"/>
      </rPr>
      <t xml:space="preserve">в застройке Красноуральская- пр.Ильича-Красных
</t>
    </r>
    <r>
      <rPr>
        <sz val="8"/>
        <rFont val="Times New Roman"/>
        <family val="1"/>
      </rPr>
      <t>партизан-Спутника</t>
    </r>
  </si>
  <si>
    <r>
      <rPr>
        <sz val="8"/>
        <rFont val="Times New Roman"/>
        <family val="1"/>
      </rPr>
      <t xml:space="preserve">2 396
</t>
    </r>
    <r>
      <rPr>
        <sz val="8"/>
        <rFont val="Times New Roman"/>
        <family val="1"/>
      </rPr>
      <t>499,75</t>
    </r>
  </si>
  <si>
    <r>
      <rPr>
        <sz val="8"/>
        <rFont val="Times New Roman"/>
        <family val="1"/>
      </rPr>
      <t xml:space="preserve">4 931
</t>
    </r>
    <r>
      <rPr>
        <sz val="8"/>
        <rFont val="Times New Roman"/>
        <family val="1"/>
      </rPr>
      <t>996,48</t>
    </r>
  </si>
  <si>
    <r>
      <rPr>
        <sz val="8"/>
        <rFont val="Times New Roman"/>
        <family val="1"/>
      </rPr>
      <t xml:space="preserve">в застройке
</t>
    </r>
    <r>
      <rPr>
        <sz val="8"/>
        <rFont val="Times New Roman"/>
        <family val="1"/>
      </rPr>
      <t>Шуваловская промзона</t>
    </r>
  </si>
  <si>
    <r>
      <rPr>
        <sz val="8"/>
        <rFont val="Times New Roman"/>
        <family val="1"/>
      </rPr>
      <t xml:space="preserve">2 327
</t>
    </r>
    <r>
      <rPr>
        <sz val="8"/>
        <rFont val="Times New Roman"/>
        <family val="1"/>
      </rPr>
      <t>962,13</t>
    </r>
  </si>
  <si>
    <r>
      <rPr>
        <sz val="8"/>
        <rFont val="Times New Roman"/>
        <family val="1"/>
      </rPr>
      <t xml:space="preserve">4 790
</t>
    </r>
    <r>
      <rPr>
        <sz val="8"/>
        <rFont val="Times New Roman"/>
        <family val="1"/>
      </rPr>
      <t>946,07</t>
    </r>
  </si>
  <si>
    <r>
      <rPr>
        <sz val="8"/>
        <rFont val="Times New Roman"/>
        <family val="1"/>
      </rPr>
      <t>в застройке пос Дачный</t>
    </r>
  </si>
  <si>
    <r>
      <rPr>
        <sz val="8"/>
        <rFont val="Times New Roman"/>
        <family val="1"/>
      </rPr>
      <t xml:space="preserve">в квартале "Старое
</t>
    </r>
    <r>
      <rPr>
        <sz val="8"/>
        <rFont val="Times New Roman"/>
        <family val="1"/>
      </rPr>
      <t>Канавино"</t>
    </r>
  </si>
  <si>
    <r>
      <rPr>
        <sz val="8"/>
        <rFont val="Times New Roman"/>
        <family val="1"/>
      </rPr>
      <t>в квартале "Молитовка"</t>
    </r>
  </si>
  <si>
    <r>
      <rPr>
        <sz val="8"/>
        <rFont val="Times New Roman"/>
        <family val="1"/>
      </rPr>
      <t xml:space="preserve">в застройке по
</t>
    </r>
    <r>
      <rPr>
        <sz val="8"/>
        <rFont val="Times New Roman"/>
        <family val="1"/>
      </rPr>
      <t>ул.Коломенская</t>
    </r>
  </si>
  <si>
    <r>
      <rPr>
        <sz val="8"/>
        <rFont val="Times New Roman"/>
        <family val="1"/>
      </rPr>
      <t xml:space="preserve">дер.Подновье, слобода
</t>
    </r>
    <r>
      <rPr>
        <sz val="8"/>
        <rFont val="Times New Roman"/>
        <family val="1"/>
      </rPr>
      <t>Подновье</t>
    </r>
  </si>
  <si>
    <r>
      <rPr>
        <sz val="8"/>
        <rFont val="Times New Roman"/>
        <family val="1"/>
      </rPr>
      <t xml:space="preserve">пос. Березовый Клин
</t>
    </r>
    <r>
      <rPr>
        <sz val="8"/>
        <rFont val="Times New Roman"/>
        <family val="1"/>
      </rPr>
      <t>(к.п.Зеленый город)</t>
    </r>
  </si>
  <si>
    <r>
      <rPr>
        <sz val="8"/>
        <rFont val="Times New Roman"/>
        <family val="1"/>
      </rPr>
      <t xml:space="preserve">дер.Кузничиха (Слободка и Кукурузный пос.) – 3
</t>
    </r>
    <r>
      <rPr>
        <sz val="8"/>
        <rFont val="Times New Roman"/>
        <family val="1"/>
      </rPr>
      <t>очередь</t>
    </r>
  </si>
  <si>
    <r>
      <rPr>
        <sz val="8"/>
        <rFont val="Times New Roman"/>
        <family val="1"/>
      </rPr>
      <t>дер.Новопокровское</t>
    </r>
  </si>
  <si>
    <r>
      <rPr>
        <sz val="8"/>
        <rFont val="Times New Roman"/>
        <family val="1"/>
      </rPr>
      <t xml:space="preserve">Территория перспективной застройки в р-не Анкудиновского шоссе
</t>
    </r>
    <r>
      <rPr>
        <sz val="8"/>
        <rFont val="Times New Roman"/>
        <family val="1"/>
      </rPr>
      <t>и совхоза «Цветы»</t>
    </r>
  </si>
  <si>
    <r>
      <rPr>
        <sz val="8"/>
        <rFont val="Times New Roman"/>
        <family val="1"/>
      </rPr>
      <t>дер.Ольгино,Новый луч</t>
    </r>
  </si>
  <si>
    <r>
      <rPr>
        <sz val="8"/>
        <rFont val="Times New Roman"/>
        <family val="1"/>
      </rPr>
      <t xml:space="preserve">Перекладка водопроводных сетей в
</t>
    </r>
    <r>
      <rPr>
        <sz val="8"/>
        <rFont val="Times New Roman"/>
        <family val="1"/>
      </rPr>
      <t>дер.Бешенцево</t>
    </r>
  </si>
  <si>
    <r>
      <rPr>
        <sz val="8"/>
        <rFont val="Times New Roman"/>
        <family val="1"/>
      </rPr>
      <t xml:space="preserve">Перекладка водопроводных сетей в дер.Мордвинцево и
</t>
    </r>
    <r>
      <rPr>
        <sz val="8"/>
        <rFont val="Times New Roman"/>
        <family val="1"/>
      </rPr>
      <t>дер.Б.Константиново</t>
    </r>
  </si>
  <si>
    <r>
      <rPr>
        <sz val="8"/>
        <rFont val="Times New Roman"/>
        <family val="1"/>
      </rPr>
      <t xml:space="preserve">Перекладка водопроводных сетей в
</t>
    </r>
    <r>
      <rPr>
        <sz val="8"/>
        <rFont val="Times New Roman"/>
        <family val="1"/>
      </rPr>
      <t>пос.Луч</t>
    </r>
  </si>
  <si>
    <r>
      <rPr>
        <sz val="8"/>
        <rFont val="Times New Roman"/>
        <family val="1"/>
      </rPr>
      <t xml:space="preserve">в застройке пр.Гагарина
</t>
    </r>
    <r>
      <rPr>
        <sz val="8"/>
        <rFont val="Times New Roman"/>
        <family val="1"/>
      </rPr>
      <t>(С/х академия)</t>
    </r>
  </si>
  <si>
    <r>
      <rPr>
        <sz val="8"/>
        <rFont val="Times New Roman"/>
        <family val="1"/>
      </rPr>
      <t xml:space="preserve">в застройке
</t>
    </r>
    <r>
      <rPr>
        <sz val="8"/>
        <rFont val="Times New Roman"/>
        <family val="1"/>
      </rPr>
      <t>ул.Голованова</t>
    </r>
  </si>
  <si>
    <r>
      <rPr>
        <sz val="8"/>
        <rFont val="Times New Roman"/>
        <family val="1"/>
      </rPr>
      <t xml:space="preserve">в застройке пр.Гагарина-
</t>
    </r>
    <r>
      <rPr>
        <sz val="8"/>
        <rFont val="Times New Roman"/>
        <family val="1"/>
      </rPr>
      <t>Пятигорская</t>
    </r>
  </si>
  <si>
    <r>
      <rPr>
        <sz val="8"/>
        <rFont val="Times New Roman"/>
        <family val="1"/>
      </rPr>
      <t xml:space="preserve">в застройке
</t>
    </r>
    <r>
      <rPr>
        <sz val="8"/>
        <rFont val="Times New Roman"/>
        <family val="1"/>
      </rPr>
      <t>ул.Пятигорская- Батумская-Столетова</t>
    </r>
  </si>
  <si>
    <r>
      <rPr>
        <sz val="8"/>
        <rFont val="Times New Roman"/>
        <family val="1"/>
      </rPr>
      <t xml:space="preserve">в застройке ул.Г.Елисеева- Батумская-Столетова-Б-
</t>
    </r>
    <r>
      <rPr>
        <sz val="8"/>
        <rFont val="Times New Roman"/>
        <family val="1"/>
      </rPr>
      <t>Бруевича</t>
    </r>
  </si>
  <si>
    <r>
      <rPr>
        <sz val="8"/>
        <rFont val="Times New Roman"/>
        <family val="1"/>
      </rPr>
      <t xml:space="preserve">в застройке Цветочная(Анкудин.Ш.
</t>
    </r>
    <r>
      <rPr>
        <sz val="8"/>
        <rFont val="Times New Roman"/>
        <family val="1"/>
      </rPr>
      <t xml:space="preserve">-Цветочная-
</t>
    </r>
    <r>
      <rPr>
        <sz val="8"/>
        <rFont val="Times New Roman"/>
        <family val="1"/>
      </rPr>
      <t>«Щёлковский хутор»- дублёр пр.Гагарина</t>
    </r>
  </si>
  <si>
    <r>
      <rPr>
        <sz val="8"/>
        <rFont val="Times New Roman"/>
        <family val="1"/>
      </rPr>
      <t xml:space="preserve">в застройке
</t>
    </r>
    <r>
      <rPr>
        <sz val="8"/>
        <rFont val="Times New Roman"/>
        <family val="1"/>
      </rPr>
      <t>пр.Гагарина- Краснозвёздная</t>
    </r>
  </si>
  <si>
    <r>
      <rPr>
        <sz val="8"/>
        <rFont val="Times New Roman"/>
        <family val="1"/>
      </rPr>
      <t>в квартале ул.Пушкина</t>
    </r>
  </si>
  <si>
    <r>
      <rPr>
        <sz val="8"/>
        <rFont val="Times New Roman"/>
        <family val="1"/>
      </rPr>
      <t xml:space="preserve">в квартале ул.Пушкина-
</t>
    </r>
    <r>
      <rPr>
        <sz val="8"/>
        <rFont val="Times New Roman"/>
        <family val="1"/>
      </rPr>
      <t>Косогорная</t>
    </r>
  </si>
  <si>
    <r>
      <rPr>
        <sz val="8"/>
        <rFont val="Times New Roman"/>
        <family val="1"/>
      </rPr>
      <t xml:space="preserve">в застройке по
</t>
    </r>
    <r>
      <rPr>
        <sz val="8"/>
        <rFont val="Times New Roman"/>
        <family val="1"/>
      </rPr>
      <t>ул.Серафимовича- Цветочная</t>
    </r>
  </si>
  <si>
    <r>
      <rPr>
        <sz val="8"/>
        <rFont val="Times New Roman"/>
        <family val="1"/>
      </rPr>
      <t>в застройке ул.2-я Оранжерейная</t>
    </r>
  </si>
  <si>
    <r>
      <rPr>
        <sz val="8"/>
        <rFont val="Times New Roman"/>
        <family val="1"/>
      </rPr>
      <t>в застройке ул.Ванеева</t>
    </r>
  </si>
  <si>
    <r>
      <rPr>
        <sz val="8"/>
        <rFont val="Times New Roman"/>
        <family val="1"/>
      </rPr>
      <t xml:space="preserve">в застройке
</t>
    </r>
    <r>
      <rPr>
        <sz val="8"/>
        <rFont val="Times New Roman"/>
        <family val="1"/>
      </rPr>
      <t>ул.Ошарская- Республиканская</t>
    </r>
  </si>
  <si>
    <r>
      <rPr>
        <sz val="8"/>
        <rFont val="Times New Roman"/>
        <family val="1"/>
      </rPr>
      <t xml:space="preserve">в застройке
</t>
    </r>
    <r>
      <rPr>
        <sz val="8"/>
        <rFont val="Times New Roman"/>
        <family val="1"/>
      </rPr>
      <t>Невзоровых-3-й Проезд</t>
    </r>
  </si>
  <si>
    <r>
      <rPr>
        <sz val="8"/>
        <rFont val="Times New Roman"/>
        <family val="1"/>
      </rPr>
      <t xml:space="preserve">в застройке ул.Тверская-Генкиной- Ашхабадская-
</t>
    </r>
    <r>
      <rPr>
        <sz val="8"/>
        <rFont val="Times New Roman"/>
        <family val="1"/>
      </rPr>
      <t>Белинского</t>
    </r>
  </si>
  <si>
    <r>
      <rPr>
        <sz val="8"/>
        <rFont val="Times New Roman"/>
        <family val="1"/>
      </rPr>
      <t xml:space="preserve">в застройке ул.Белинского-
</t>
    </r>
    <r>
      <rPr>
        <sz val="8"/>
        <rFont val="Times New Roman"/>
        <family val="1"/>
      </rPr>
      <t>Тверская-Невзоровых- Студёная</t>
    </r>
  </si>
  <si>
    <r>
      <rPr>
        <sz val="8"/>
        <rFont val="Times New Roman"/>
        <family val="1"/>
      </rPr>
      <t xml:space="preserve">в застройке Шевченко-
</t>
    </r>
    <r>
      <rPr>
        <sz val="8"/>
        <rFont val="Times New Roman"/>
        <family val="1"/>
      </rPr>
      <t>3-я Ямская-Большие Овраги</t>
    </r>
  </si>
  <si>
    <r>
      <rPr>
        <sz val="8"/>
        <rFont val="Times New Roman"/>
        <family val="1"/>
      </rPr>
      <t xml:space="preserve">в застройке ул.М.Ямская-М-
</t>
    </r>
    <r>
      <rPr>
        <sz val="8"/>
        <rFont val="Times New Roman"/>
        <family val="1"/>
      </rPr>
      <t>Горького-Ильинская</t>
    </r>
  </si>
  <si>
    <r>
      <rPr>
        <sz val="8"/>
        <rFont val="Times New Roman"/>
        <family val="1"/>
      </rPr>
      <t xml:space="preserve">в застройке ул.М. Горького-Ильинская-
</t>
    </r>
    <r>
      <rPr>
        <sz val="8"/>
        <rFont val="Times New Roman"/>
        <family val="1"/>
      </rPr>
      <t>Новая</t>
    </r>
  </si>
  <si>
    <r>
      <rPr>
        <sz val="8"/>
        <rFont val="Times New Roman"/>
        <family val="1"/>
      </rPr>
      <t xml:space="preserve">в застройке
</t>
    </r>
    <r>
      <rPr>
        <sz val="8"/>
        <rFont val="Times New Roman"/>
        <family val="1"/>
      </rPr>
      <t>ул.М.Горького- Ильинская</t>
    </r>
  </si>
  <si>
    <r>
      <rPr>
        <sz val="8"/>
        <rFont val="Times New Roman"/>
        <family val="1"/>
      </rPr>
      <t xml:space="preserve">Перекладка к/линии Д=152-185мм по ул.Гоголя, Сергиевской от к/линии Д=200мм по ул.Маслякова до перекладываемой к/линии Д=300-600мм
</t>
    </r>
    <r>
      <rPr>
        <sz val="8"/>
        <rFont val="Times New Roman"/>
        <family val="1"/>
      </rPr>
      <t>по ул.Ильинская</t>
    </r>
  </si>
  <si>
    <r>
      <rPr>
        <sz val="8"/>
        <rFont val="Times New Roman"/>
        <family val="1"/>
      </rPr>
      <t xml:space="preserve">в застройке ул.Белинского- Славянская-
</t>
    </r>
    <r>
      <rPr>
        <sz val="8"/>
        <rFont val="Times New Roman"/>
        <family val="1"/>
      </rPr>
      <t>Ашхабадская</t>
    </r>
  </si>
  <si>
    <r>
      <rPr>
        <sz val="8"/>
        <rFont val="Times New Roman"/>
        <family val="1"/>
      </rPr>
      <t xml:space="preserve">в застройке
</t>
    </r>
    <r>
      <rPr>
        <sz val="8"/>
        <rFont val="Times New Roman"/>
        <family val="1"/>
      </rPr>
      <t>ул.Октябрьская</t>
    </r>
  </si>
  <si>
    <r>
      <rPr>
        <sz val="8"/>
        <rFont val="Times New Roman"/>
        <family val="1"/>
      </rPr>
      <t xml:space="preserve">в застройке
</t>
    </r>
    <r>
      <rPr>
        <sz val="8"/>
        <rFont val="Times New Roman"/>
        <family val="1"/>
      </rPr>
      <t>пер.Плотничный</t>
    </r>
  </si>
  <si>
    <r>
      <rPr>
        <sz val="8"/>
        <rFont val="Times New Roman"/>
        <family val="1"/>
      </rPr>
      <t xml:space="preserve">в застройке ул.Ильинская-
</t>
    </r>
    <r>
      <rPr>
        <sz val="8"/>
        <rFont val="Times New Roman"/>
        <family val="1"/>
      </rPr>
      <t>А.Харитонова</t>
    </r>
  </si>
  <si>
    <r>
      <rPr>
        <sz val="8"/>
        <rFont val="Times New Roman"/>
        <family val="1"/>
      </rPr>
      <t>в застройке ул.Ульянова 32,36,38</t>
    </r>
  </si>
  <si>
    <r>
      <rPr>
        <sz val="8"/>
        <rFont val="Times New Roman"/>
        <family val="1"/>
      </rPr>
      <t xml:space="preserve">в застройке ул.Семашко (В часть квартала Ульянова-Семашко- Ковалихинская-
</t>
    </r>
    <r>
      <rPr>
        <sz val="8"/>
        <rFont val="Times New Roman"/>
        <family val="1"/>
      </rPr>
      <t>Нестерова)</t>
    </r>
  </si>
  <si>
    <r>
      <rPr>
        <sz val="8"/>
        <rFont val="Times New Roman"/>
        <family val="1"/>
      </rPr>
      <t xml:space="preserve">в застройке ул.Большая Печёрская-Казанская
</t>
    </r>
    <r>
      <rPr>
        <sz val="8"/>
        <rFont val="Times New Roman"/>
        <family val="1"/>
      </rPr>
      <t>наб.</t>
    </r>
  </si>
  <si>
    <r>
      <rPr>
        <sz val="8"/>
        <rFont val="Times New Roman"/>
        <family val="1"/>
      </rPr>
      <t>в застройке ул.Сеченова-Тургенева</t>
    </r>
  </si>
  <si>
    <r>
      <rPr>
        <sz val="8"/>
        <rFont val="Times New Roman"/>
        <family val="1"/>
      </rPr>
      <t xml:space="preserve">в застройке
</t>
    </r>
    <r>
      <rPr>
        <sz val="8"/>
        <rFont val="Times New Roman"/>
        <family val="1"/>
      </rPr>
      <t>ул.Родионова обувная фабрика</t>
    </r>
  </si>
  <si>
    <r>
      <rPr>
        <sz val="8"/>
        <rFont val="Times New Roman"/>
        <family val="1"/>
      </rPr>
      <t xml:space="preserve">в застройке
</t>
    </r>
    <r>
      <rPr>
        <sz val="8"/>
        <rFont val="Times New Roman"/>
        <family val="1"/>
      </rPr>
      <t>ул.К.Касьянова-р.Кова</t>
    </r>
  </si>
  <si>
    <r>
      <rPr>
        <sz val="8"/>
        <rFont val="Times New Roman"/>
        <family val="1"/>
      </rPr>
      <t xml:space="preserve">строительством напорных канализационных линий и выносом напорной канализации с территории завода ГМЗКНС ул.
</t>
    </r>
    <r>
      <rPr>
        <sz val="8"/>
        <rFont val="Times New Roman"/>
        <family val="1"/>
      </rPr>
      <t>Фибролитовая, 2</t>
    </r>
  </si>
  <si>
    <r>
      <rPr>
        <sz val="8"/>
        <rFont val="Times New Roman"/>
        <family val="1"/>
      </rPr>
      <t xml:space="preserve">строительством 2-ой напорной канализационной линии Д=400мм до врезки в напорную канализационную линию Д=350мм у дома
</t>
    </r>
    <r>
      <rPr>
        <sz val="8"/>
        <rFont val="Times New Roman"/>
        <family val="1"/>
      </rPr>
      <t xml:space="preserve">№7 по ул.Ярошенко (КНС № 4 ул.
</t>
    </r>
    <r>
      <rPr>
        <sz val="8"/>
        <rFont val="Times New Roman"/>
        <family val="1"/>
      </rPr>
      <t>Черняховского, 22 Г)</t>
    </r>
  </si>
  <si>
    <r>
      <rPr>
        <sz val="8"/>
        <rFont val="Times New Roman"/>
        <family val="1"/>
      </rPr>
      <t xml:space="preserve">Реконструкция напорной к/линии Д=200мм от КНС
</t>
    </r>
    <r>
      <rPr>
        <sz val="8"/>
        <rFont val="Times New Roman"/>
        <family val="1"/>
      </rPr>
      <t xml:space="preserve">«Полесская» и КНС
</t>
    </r>
    <r>
      <rPr>
        <sz val="8"/>
        <rFont val="Times New Roman"/>
        <family val="1"/>
      </rPr>
      <t xml:space="preserve">«Озерная» до КНС
</t>
    </r>
    <r>
      <rPr>
        <sz val="8"/>
        <rFont val="Times New Roman"/>
        <family val="1"/>
      </rPr>
      <t>«Ясная»</t>
    </r>
  </si>
  <si>
    <r>
      <rPr>
        <sz val="8"/>
        <rFont val="Times New Roman"/>
        <family val="1"/>
      </rPr>
      <t xml:space="preserve">Реконструкция напорного к/ коллектора от КНС
</t>
    </r>
    <r>
      <rPr>
        <sz val="8"/>
        <rFont val="Times New Roman"/>
        <family val="1"/>
      </rPr>
      <t xml:space="preserve">«Ясная» до врезки в к/ коллектор Д=400мм в районе д.93 по
</t>
    </r>
    <r>
      <rPr>
        <sz val="8"/>
        <rFont val="Times New Roman"/>
        <family val="1"/>
      </rPr>
      <t>ул.Свободы</t>
    </r>
  </si>
  <si>
    <r>
      <rPr>
        <sz val="8"/>
        <rFont val="Times New Roman"/>
        <family val="1"/>
      </rPr>
      <t xml:space="preserve">Строительство напорного коллектора от КНС «Ясная» через ул.Новые Пески, Новосельская до к/коллектора Д=1500мм
</t>
    </r>
    <r>
      <rPr>
        <sz val="8"/>
        <rFont val="Times New Roman"/>
        <family val="1"/>
      </rPr>
      <t>по ул.Старая Канава</t>
    </r>
  </si>
  <si>
    <r>
      <rPr>
        <sz val="8"/>
        <rFont val="Times New Roman"/>
        <family val="1"/>
      </rPr>
      <t xml:space="preserve">Перекладка к/линииД=250мм в районе д.39 по ул.М.Тореза до врезки в к/коллектор Д=1200мм
</t>
    </r>
    <r>
      <rPr>
        <sz val="8"/>
        <rFont val="Times New Roman"/>
        <family val="1"/>
      </rPr>
      <t>по ул.Куйбышева,20</t>
    </r>
  </si>
  <si>
    <r>
      <rPr>
        <sz val="8"/>
        <rFont val="Times New Roman"/>
        <family val="1"/>
      </rPr>
      <t xml:space="preserve">Строительство к/сетей по ул.Малоэтажная, Стригинская, Мелиоративная до врезки в КНС пос.
</t>
    </r>
    <r>
      <rPr>
        <sz val="8"/>
        <rFont val="Times New Roman"/>
        <family val="1"/>
      </rPr>
      <t>Мостоотряд</t>
    </r>
  </si>
  <si>
    <r>
      <rPr>
        <sz val="8"/>
        <rFont val="Times New Roman"/>
        <family val="1"/>
      </rPr>
      <t xml:space="preserve">Реконструкция самотечной к/ сети Д=300ммот д.55 по ул.Космической до
</t>
    </r>
    <r>
      <rPr>
        <sz val="8"/>
        <rFont val="Times New Roman"/>
        <family val="1"/>
      </rPr>
      <t>КНС №29.</t>
    </r>
  </si>
  <si>
    <r>
      <rPr>
        <sz val="8"/>
        <rFont val="Times New Roman"/>
        <family val="1"/>
      </rPr>
      <t xml:space="preserve">Реконструкция самотечной к/линии Д=400мм у д.7 по ул.Коломенская до врезки в коллектор
</t>
    </r>
    <r>
      <rPr>
        <sz val="8"/>
        <rFont val="Times New Roman"/>
        <family val="1"/>
      </rPr>
      <t>Д=1400мм</t>
    </r>
  </si>
  <si>
    <r>
      <rPr>
        <sz val="8"/>
        <rFont val="Times New Roman"/>
        <family val="1"/>
      </rPr>
      <t xml:space="preserve">Реконструкция самотечной к/линии до
</t>
    </r>
    <r>
      <rPr>
        <sz val="8"/>
        <rFont val="Times New Roman"/>
        <family val="1"/>
      </rPr>
      <t>КНС «Юго-Запад»</t>
    </r>
  </si>
  <si>
    <r>
      <rPr>
        <sz val="8"/>
        <rFont val="Times New Roman"/>
        <family val="1"/>
      </rPr>
      <t xml:space="preserve">Строительство канализационных сетей в дер.Никульское,
</t>
    </r>
    <r>
      <rPr>
        <sz val="8"/>
        <rFont val="Times New Roman"/>
        <family val="1"/>
      </rPr>
      <t>Кузьминки</t>
    </r>
  </si>
  <si>
    <r>
      <rPr>
        <sz val="8"/>
        <rFont val="Times New Roman"/>
        <family val="1"/>
      </rPr>
      <t>Строительство к/сети по ул.Федосеенко</t>
    </r>
  </si>
  <si>
    <r>
      <rPr>
        <sz val="8"/>
        <rFont val="Times New Roman"/>
        <family val="1"/>
      </rPr>
      <t xml:space="preserve">Перекладка к/коллектора Д=300мм по ул.Арктическая до перекладываемого
</t>
    </r>
    <r>
      <rPr>
        <sz val="8"/>
        <rFont val="Times New Roman"/>
        <family val="1"/>
      </rPr>
      <t>к/коллектора Д=600мм по ул.Гончарова</t>
    </r>
  </si>
  <si>
    <r>
      <rPr>
        <sz val="8"/>
        <rFont val="Times New Roman"/>
        <family val="1"/>
      </rPr>
      <t xml:space="preserve">Перекладка к/коллектора у д.39 по ул.Г.Попова до КНС
</t>
    </r>
    <r>
      <rPr>
        <sz val="8"/>
        <rFont val="Times New Roman"/>
        <family val="1"/>
      </rPr>
      <t>«Кавказ»</t>
    </r>
  </si>
  <si>
    <r>
      <rPr>
        <sz val="8"/>
        <rFont val="Times New Roman"/>
        <family val="1"/>
      </rPr>
      <t xml:space="preserve">Перекладка к/ коллектора Д=400мм от ул.Корейская до врезки в к/коллектор Д=1000мм в районе д.6
</t>
    </r>
    <r>
      <rPr>
        <sz val="8"/>
        <rFont val="Times New Roman"/>
        <family val="1"/>
      </rPr>
      <t>по ул.Углова</t>
    </r>
  </si>
  <si>
    <r>
      <rPr>
        <sz val="8"/>
        <rFont val="Times New Roman"/>
        <family val="1"/>
      </rPr>
      <t xml:space="preserve">Перекладка к/ коллектора Д=800мм в районе д.95 по ул.Ошарская до врезки в к/коллектор Д=1200мм в районе
</t>
    </r>
    <r>
      <rPr>
        <sz val="8"/>
        <rFont val="Times New Roman"/>
        <family val="1"/>
      </rPr>
      <t>д.20 по пер.Прудному</t>
    </r>
  </si>
  <si>
    <r>
      <rPr>
        <sz val="8"/>
        <rFont val="Times New Roman"/>
        <family val="1"/>
      </rPr>
      <t xml:space="preserve">Перекладка к/коллектора Д=1000мм от пер.Парниковый до
</t>
    </r>
    <r>
      <rPr>
        <sz val="8"/>
        <rFont val="Times New Roman"/>
        <family val="1"/>
      </rPr>
      <t>станции снеготаяния</t>
    </r>
  </si>
  <si>
    <r>
      <rPr>
        <sz val="8"/>
        <rFont val="Times New Roman"/>
        <family val="1"/>
      </rPr>
      <t xml:space="preserve">Перекладка к/линии Д=200мм по ул.Верхне- Волжская набережная до врезки в перекладываемую к/линию Д=300мм в
</t>
    </r>
    <r>
      <rPr>
        <sz val="8"/>
        <rFont val="Times New Roman"/>
        <family val="1"/>
      </rPr>
      <t>районе трамплина</t>
    </r>
  </si>
  <si>
    <r>
      <rPr>
        <sz val="8"/>
        <rFont val="Times New Roman"/>
        <family val="1"/>
      </rPr>
      <t xml:space="preserve">Перекладка к/линии Д=300мм по ул.Дальняя до врезки в перекладываемую к/линию Д=500мм по ул
</t>
    </r>
    <r>
      <rPr>
        <sz val="8"/>
        <rFont val="Times New Roman"/>
        <family val="1"/>
      </rPr>
      <t>Черниговская</t>
    </r>
  </si>
  <si>
    <r>
      <rPr>
        <sz val="8"/>
        <rFont val="Times New Roman"/>
        <family val="1"/>
      </rPr>
      <t xml:space="preserve">Перекладка к/линии Д=200мм по ул.Пискунова- ул.Ошарская до врезки в к/коллектор Д=400мм
</t>
    </r>
    <r>
      <rPr>
        <sz val="8"/>
        <rFont val="Times New Roman"/>
        <family val="1"/>
      </rPr>
      <t>у дома №33 по ул.Октябрьской</t>
    </r>
  </si>
  <si>
    <r>
      <rPr>
        <sz val="8"/>
        <rFont val="Times New Roman"/>
        <family val="1"/>
      </rPr>
      <t xml:space="preserve">Строительство напорной к/линии от КНС №6        (ул.
</t>
    </r>
    <r>
      <rPr>
        <sz val="8"/>
        <rFont val="Times New Roman"/>
        <family val="1"/>
      </rPr>
      <t xml:space="preserve">Комарова,15) до врезки в самотечный к/коллектор Д=600мм
</t>
    </r>
    <r>
      <rPr>
        <sz val="8"/>
        <rFont val="Times New Roman"/>
        <family val="1"/>
      </rPr>
      <t>по по ул.Гончарова</t>
    </r>
  </si>
  <si>
    <r>
      <rPr>
        <sz val="8"/>
        <rFont val="Times New Roman"/>
        <family val="1"/>
      </rPr>
      <t xml:space="preserve">Строительство напорной к/линии от КНС №7           (ул. Комарова,21) до врезки
</t>
    </r>
    <r>
      <rPr>
        <sz val="8"/>
        <rFont val="Times New Roman"/>
        <family val="1"/>
      </rPr>
      <t>в напорный к/коллектор Д=300мм от КНС №6</t>
    </r>
  </si>
  <si>
    <r>
      <rPr>
        <sz val="8"/>
        <rFont val="Times New Roman"/>
        <family val="1"/>
      </rPr>
      <t xml:space="preserve">Строительство напорной к/линии от КНС «Дубки» по ул.ад. Нахимова,1а до врезки в к/коллектор Д=1200мм по пр-ту
</t>
    </r>
    <r>
      <rPr>
        <sz val="8"/>
        <rFont val="Times New Roman"/>
        <family val="1"/>
      </rPr>
      <t>Ленина</t>
    </r>
  </si>
  <si>
    <r>
      <rPr>
        <sz val="8"/>
        <rFont val="Times New Roman"/>
        <family val="1"/>
      </rPr>
      <t xml:space="preserve">Строительство напорной к/линии от КНС (пр-т Ленина,79в) до врезки в к/коллектор Д=1200мм по ул.
</t>
    </r>
    <r>
      <rPr>
        <sz val="8"/>
        <rFont val="Times New Roman"/>
        <family val="1"/>
      </rPr>
      <t>Переходникова</t>
    </r>
  </si>
  <si>
    <r>
      <rPr>
        <sz val="8"/>
        <rFont val="Times New Roman"/>
        <family val="1"/>
      </rPr>
      <t xml:space="preserve">Строительство напорной к/линии от КНС
</t>
    </r>
    <r>
      <rPr>
        <sz val="8"/>
        <rFont val="Times New Roman"/>
        <family val="1"/>
      </rPr>
      <t xml:space="preserve">(ул.Металлистов,3в) до врезки в напорный к/коллектор Д=800мм
</t>
    </r>
    <r>
      <rPr>
        <sz val="8"/>
        <rFont val="Times New Roman"/>
        <family val="1"/>
      </rPr>
      <t>по Московскому шоссе</t>
    </r>
  </si>
  <si>
    <r>
      <rPr>
        <sz val="8"/>
        <rFont val="Times New Roman"/>
        <family val="1"/>
      </rPr>
      <t xml:space="preserve">Реконструкция напорного к/коллектора Д=400мм от КНС
</t>
    </r>
    <r>
      <rPr>
        <sz val="8"/>
        <rFont val="Times New Roman"/>
        <family val="1"/>
      </rPr>
      <t xml:space="preserve">«Рубо» (ул.Весенняя) до врезки в к/линию Д=900мм у дома №5 по ул. Октябрьской
</t>
    </r>
    <r>
      <rPr>
        <sz val="8"/>
        <rFont val="Times New Roman"/>
        <family val="1"/>
      </rPr>
      <t>революции</t>
    </r>
  </si>
  <si>
    <r>
      <rPr>
        <sz val="8"/>
        <rFont val="Times New Roman"/>
        <family val="1"/>
      </rPr>
      <t xml:space="preserve">Реконструкция напорного коллектора от КНС-38 по Московскому шоссе до врезки в напорный к/коллектор Д=800мм у дома №302 по
</t>
    </r>
    <r>
      <rPr>
        <sz val="8"/>
        <rFont val="Times New Roman"/>
        <family val="1"/>
      </rPr>
      <t>Московскому шоссе</t>
    </r>
  </si>
  <si>
    <r>
      <rPr>
        <sz val="8"/>
        <rFont val="Times New Roman"/>
        <family val="1"/>
      </rPr>
      <t xml:space="preserve">Реконструкция КНС (ул.Левинка,39г) и напорных коллекторов от КНС до врезки в
</t>
    </r>
    <r>
      <rPr>
        <sz val="8"/>
        <rFont val="Times New Roman"/>
        <family val="1"/>
      </rPr>
      <t>к/коллектор Д=2000мм по ул.Бурнаковская</t>
    </r>
  </si>
  <si>
    <r>
      <rPr>
        <sz val="8"/>
        <rFont val="Times New Roman"/>
        <family val="1"/>
      </rPr>
      <t xml:space="preserve">Реконструкция к/коллектора Д=500- 800-1000мм в районе дома №30 по пр-ту
</t>
    </r>
    <r>
      <rPr>
        <sz val="8"/>
        <rFont val="Times New Roman"/>
        <family val="1"/>
      </rPr>
      <t>Ильича до КНС № 10 (пр-т Ленина,94б)</t>
    </r>
  </si>
  <si>
    <r>
      <rPr>
        <sz val="8"/>
        <rFont val="Times New Roman"/>
        <family val="1"/>
      </rPr>
      <t xml:space="preserve">Реконструкция к/линии Д=500мм в районе дома
</t>
    </r>
    <r>
      <rPr>
        <sz val="8"/>
        <rFont val="Times New Roman"/>
        <family val="1"/>
      </rPr>
      <t xml:space="preserve">№22 по пр-ту Октября до врезки в к/коллектор Д=700мм  в районе дома №7 по
</t>
    </r>
    <r>
      <rPr>
        <sz val="8"/>
        <rFont val="Times New Roman"/>
        <family val="1"/>
      </rPr>
      <t>ул.Поющева</t>
    </r>
  </si>
  <si>
    <r>
      <rPr>
        <sz val="8"/>
        <rFont val="Times New Roman"/>
        <family val="1"/>
      </rPr>
      <t xml:space="preserve">Строительство к/линии по ул.Родионова от дома №128 -52 до врезки в перекладываемую к/линию Д=200мм в районе д. №26 по
</t>
    </r>
    <r>
      <rPr>
        <sz val="8"/>
        <rFont val="Times New Roman"/>
        <family val="1"/>
      </rPr>
      <t>ул.Родионова</t>
    </r>
  </si>
  <si>
    <r>
      <rPr>
        <sz val="8"/>
        <rFont val="Times New Roman"/>
        <family val="1"/>
      </rPr>
      <t xml:space="preserve">Перекладка к/линии Д=200мм от дома №26 по ул.Родионова до к/коллектора Д400мм по
</t>
    </r>
    <r>
      <rPr>
        <sz val="8"/>
        <rFont val="Times New Roman"/>
        <family val="1"/>
      </rPr>
      <t>ул.Ковровская</t>
    </r>
  </si>
  <si>
    <r>
      <rPr>
        <sz val="8"/>
        <rFont val="Times New Roman"/>
        <family val="1"/>
      </rPr>
      <t xml:space="preserve">Строительство к/сетей
</t>
    </r>
    <r>
      <rPr>
        <sz val="8"/>
        <rFont val="Times New Roman"/>
        <family val="1"/>
      </rPr>
      <t>пос. Новое Доскино</t>
    </r>
  </si>
  <si>
    <r>
      <rPr>
        <sz val="8"/>
        <rFont val="Times New Roman"/>
        <family val="1"/>
      </rPr>
      <t xml:space="preserve">Строительство к/сетей по ул.Подводников, Геройская, Грубе, Дизелестроительная, Ремесленная до врезки в к/коллектор Д=500мм по
</t>
    </r>
    <r>
      <rPr>
        <sz val="8"/>
        <rFont val="Times New Roman"/>
        <family val="1"/>
      </rPr>
      <t>ул.Дизелестроительная</t>
    </r>
  </si>
  <si>
    <r>
      <rPr>
        <sz val="8"/>
        <rFont val="Times New Roman"/>
        <family val="1"/>
      </rPr>
      <t xml:space="preserve">С троительство к/сетей
</t>
    </r>
    <r>
      <rPr>
        <sz val="8"/>
        <rFont val="Times New Roman"/>
        <family val="1"/>
      </rPr>
      <t>мкр-на «Этна-2»</t>
    </r>
  </si>
  <si>
    <r>
      <rPr>
        <sz val="8"/>
        <rFont val="Times New Roman"/>
        <family val="1"/>
      </rPr>
      <t xml:space="preserve">Строительство к/сетей ул.В.Котика, Дарвина,
</t>
    </r>
    <r>
      <rPr>
        <sz val="8"/>
        <rFont val="Times New Roman"/>
        <family val="1"/>
      </rPr>
      <t>Молитовский затон, Каширская</t>
    </r>
  </si>
  <si>
    <r>
      <rPr>
        <sz val="8"/>
        <rFont val="Times New Roman"/>
        <family val="1"/>
      </rPr>
      <t xml:space="preserve">Строительство к/сетей ул.Кабардинская, Грузовая, Эльтонская,Каменская,
</t>
    </r>
    <r>
      <rPr>
        <sz val="8"/>
        <rFont val="Times New Roman"/>
        <family val="1"/>
      </rPr>
      <t>Анапская</t>
    </r>
  </si>
  <si>
    <r>
      <rPr>
        <sz val="8"/>
        <rFont val="Times New Roman"/>
        <family val="1"/>
      </rPr>
      <t xml:space="preserve">Строительство к/сетей по ул.Красноводская, Карельская, Агрономическая, Рыбинская, Канашская, Верхнеудинская,
</t>
    </r>
    <r>
      <rPr>
        <sz val="8"/>
        <rFont val="Times New Roman"/>
        <family val="1"/>
      </rPr>
      <t>Пригородная</t>
    </r>
  </si>
  <si>
    <r>
      <rPr>
        <sz val="8"/>
        <rFont val="Times New Roman"/>
        <family val="1"/>
      </rPr>
      <t xml:space="preserve">Строительство к/сетей
</t>
    </r>
    <r>
      <rPr>
        <sz val="8"/>
        <rFont val="Times New Roman"/>
        <family val="1"/>
      </rPr>
      <t>пос Ляхова</t>
    </r>
  </si>
  <si>
    <r>
      <rPr>
        <sz val="8"/>
        <rFont val="Times New Roman"/>
        <family val="1"/>
      </rPr>
      <t xml:space="preserve">Строительство к/сетей
</t>
    </r>
    <r>
      <rPr>
        <sz val="8"/>
        <rFont val="Times New Roman"/>
        <family val="1"/>
      </rPr>
      <t>пос. Сахарный Дол</t>
    </r>
  </si>
  <si>
    <r>
      <rPr>
        <sz val="8"/>
        <rFont val="Times New Roman"/>
        <family val="1"/>
      </rPr>
      <t xml:space="preserve">Строительство к/сетей ул.Рощинская, Горная,
</t>
    </r>
    <r>
      <rPr>
        <sz val="8"/>
        <rFont val="Times New Roman"/>
        <family val="1"/>
      </rPr>
      <t>Северная, Валдайская (пос. Дубенки)</t>
    </r>
  </si>
  <si>
    <r>
      <rPr>
        <sz val="8"/>
        <rFont val="Times New Roman"/>
        <family val="1"/>
      </rPr>
      <t xml:space="preserve">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t>
    </r>
    <r>
      <rPr>
        <sz val="8"/>
        <rFont val="Times New Roman"/>
        <family val="1"/>
      </rPr>
      <t>здании решеток);</t>
    </r>
  </si>
  <si>
    <r>
      <rPr>
        <sz val="8"/>
        <rFont val="Times New Roman"/>
        <family val="1"/>
      </rPr>
      <t xml:space="preserve">реконструкция сооружений механической очистки Нижегородской станции аэрации(НСА): реконструкция блоков первичных отстойников1-ой и2-ой очередей сооружений с заменой щитовых затворов в распредкамерах, илоскребов, механического и электротехнического оборудования насосных
</t>
    </r>
    <r>
      <rPr>
        <sz val="8"/>
        <rFont val="Times New Roman"/>
        <family val="1"/>
      </rPr>
      <t>станций сырого осадка</t>
    </r>
  </si>
  <si>
    <r>
      <rPr>
        <sz val="8"/>
        <rFont val="Times New Roman"/>
        <family val="1"/>
      </rPr>
      <t xml:space="preserve">реконструкция сооружений биологической очистки НСА: реконструкция вторичных отстойников 1-ой и 2-ой очередей сооружений (замена илоскребов, щитовых затворов распределительной,
</t>
    </r>
    <r>
      <rPr>
        <sz val="8"/>
        <rFont val="Times New Roman"/>
        <family val="1"/>
      </rPr>
      <t>иловых и эрлифтных камер);</t>
    </r>
  </si>
  <si>
    <r>
      <rPr>
        <sz val="8"/>
        <rFont val="Times New Roman"/>
        <family val="1"/>
      </rPr>
      <t xml:space="preserve">реконструкция сооружений по доочистке сточных вод- биологических прудов (чистка от осадка, кустарников и высокоствольных деревьев,
</t>
    </r>
    <r>
      <rPr>
        <sz val="8"/>
        <rFont val="Times New Roman"/>
        <family val="1"/>
      </rPr>
      <t>восстановление шандорных камер)</t>
    </r>
  </si>
  <si>
    <r>
      <rPr>
        <sz val="8"/>
        <rFont val="Times New Roman"/>
        <family val="1"/>
      </rPr>
      <t xml:space="preserve">реконструкция сооружений по обработке осадка(илоуплотнители, метантенки, иловая насосная станция, газовое хозяйство, резервуары) с заменой изношенного механического, электротехнического оборудования, контрольно-
</t>
    </r>
    <r>
      <rPr>
        <sz val="8"/>
        <rFont val="Times New Roman"/>
        <family val="1"/>
      </rPr>
      <t>измерительных приборов;</t>
    </r>
  </si>
  <si>
    <r>
      <rPr>
        <b/>
        <sz val="14"/>
        <rFont val="Times New Roman"/>
        <family val="1"/>
      </rPr>
      <t xml:space="preserve">Таблица 3 </t>
    </r>
    <r>
      <rPr>
        <sz val="14"/>
        <rFont val="Times New Roman"/>
        <family val="1"/>
      </rPr>
      <t>Перечень смет-аналогов</t>
    </r>
  </si>
  <si>
    <t>Реконструкция
очистных сооружений "Промстоки"</t>
  </si>
  <si>
    <t>Уставка по сушке</t>
  </si>
  <si>
    <t>Замена насосного
оборудования</t>
  </si>
  <si>
    <t>ПРИЛОЖЕНИЕ 3
к Схеме водоснабжения и водоотведения города на перспективу до 2025 г.</t>
  </si>
  <si>
    <t>Строительство сооружения для ликвидации сброса промывных вод, сбору и перекачке осадка в городскую канализацию на водопроводной станции «Слудинская» (по адресу: город Нижний Новгород, Советский район, пр. Га-гарина, д. 31)</t>
  </si>
  <si>
    <t>Выполнение мероприятий направленных на исполнения требований действующего природоохранного законодательства.  Ликвидация открытого выпуска промывных вод в р.Оку и повторное использование промывной воды, тем самым уменьшая количество забираемой из реки воды. Сброс осадка в систему городской канализации.</t>
  </si>
  <si>
    <t>объект</t>
  </si>
  <si>
    <t>2013-2021</t>
  </si>
  <si>
    <t>Положительная ГЭ от 26.06.2018 и положительная ГЭ о проверке достоверности определения сметной стоимости от 28.06.2019</t>
  </si>
  <si>
    <t xml:space="preserve">Строительство сооружений для ликвидации сброса промывных вод,  сбору и перекачке осадка в городскую канализацию на водопроводной станции "Слудинская"                                        </t>
  </si>
  <si>
    <t>Строительство сооружения для ликвидации сброса промывных вод, сбору и перекачке осадка в городскую канализацию на водопроводной станции «Малиновая гряда» (по адресу: город Нижний Новгород, Приокский район, пр. Гагарина, д. 121)</t>
  </si>
  <si>
    <t>Положительная ГЭ от 09.08.2018 и положительная ГЭ о проверке достоверности определения сметной стоимости от 12.08.2019</t>
  </si>
  <si>
    <t xml:space="preserve">Строительство сооружений для ликвидации сброса промывных вод, сбору и перекачке осадка в городскую канализацию на  водопроводной станции " Малиновая гряда"                                        </t>
  </si>
  <si>
    <t>Модернизация станции аэрации с установкой УФО сточных вод (по адресу: город Нижний Новгород, Нижегородский район, наб. Гребного канала, д. 1)</t>
  </si>
  <si>
    <t>Повышение качества очистки сточных вод. Ликвидация потенциальной опасности и улучшение экологической ситуации с помощью отказа от хранения и применения жидкого хлора, тем самым устранение опасности разгерметизации емкостей с большим запасом жидкого хлора, хранящегося на площадке очистных сооружений</t>
  </si>
  <si>
    <t>2013-2022</t>
  </si>
  <si>
    <t>п.59</t>
  </si>
  <si>
    <t>Модернизация станции аэрации с установкой УФО сточных вод Корректировка рабочего проекта реконструкция системы аэрации аэротенков 1-ой и 2-ой очереди с выделением зоны нитри-денитрификации на очистных сооружений МП "Нижегородвский водоканал" 3-11/08-СМ</t>
  </si>
  <si>
    <t>в ИП только сумма ПИР</t>
  </si>
  <si>
    <t>Модернизация Нижегородской станции аэрации, в т. ч. модернизация аэротенков с заменой системы подачи активного ила (по адресу: город Нижний Новгород, Нижегородский район, наб. Гребного канала, д. 1):
1.1.4.1. Модернизация аэротенков очистных сооружений с заменой системы подачи активного ила на Нижегородской станции аэрации»</t>
  </si>
  <si>
    <t>Повышение качества очистки сточных вод. Обеспечение надежности водоотведения</t>
  </si>
  <si>
    <t>2015-2020</t>
  </si>
  <si>
    <t>Утвержденная //ИП Модернизация</t>
  </si>
  <si>
    <t>По ГЭ сумма 359559,07 - цены 2015 г.</t>
  </si>
  <si>
    <t xml:space="preserve">        Реконструкция Нижегородской станции аэрации</t>
  </si>
  <si>
    <t>2018-2024</t>
  </si>
  <si>
    <t>Строительство полигона по хранению осадка сточных вод на НСА</t>
  </si>
  <si>
    <t>Улучшение экологической обстановки</t>
  </si>
  <si>
    <t xml:space="preserve">он существует, расширение или ликвидация полигона не планируется. 
</t>
  </si>
  <si>
    <t>Строительство сливных станций жидких отходов</t>
  </si>
  <si>
    <t xml:space="preserve">Организация водоотведения в неканализованных районов частного сектора, утилизация жидких бытовых отходов </t>
  </si>
  <si>
    <t xml:space="preserve">планируется силами "ГИС".
</t>
  </si>
  <si>
    <t>Строительство сооружений по утилизации биогаза на НСА</t>
  </si>
  <si>
    <t>планируется занимается Фомин Бюджетом не предусмотрено, но хотят включить в реконструкцию НСА</t>
  </si>
  <si>
    <t>Строительство канализационных очистных сооружений в п. Березовая Пойма (2019-2021 г.г.).</t>
  </si>
  <si>
    <t>2019-2021</t>
  </si>
  <si>
    <t>Расчет стоимости по НЦС</t>
  </si>
  <si>
    <t>Обеспечение нормативного качества очистки сточных вод перед сбросом в р.Черная. Повышение надежности работы оборудования, снижение энергозатрат.</t>
  </si>
  <si>
    <t xml:space="preserve">м³/сут. </t>
  </si>
  <si>
    <t>Создание АСУ ТП водоотведения (по адресу: город Нижний Новгород, Канавинский район, ул. Керченская, д. 15А)</t>
  </si>
  <si>
    <t>Обеспечение контроля и эффективного управления ресурсами предприятия.</t>
  </si>
  <si>
    <t>2018-2022</t>
  </si>
  <si>
    <t xml:space="preserve">Модернизация КНС ул. Зеленодольская, д.110 В(инв.№ 001110015) </t>
  </si>
  <si>
    <t>Повышение надежности работы канализационных сетей и сооружений, Снижение эксплуатационных затрат</t>
  </si>
  <si>
    <t>м3/сут</t>
  </si>
  <si>
    <t>2020-2022</t>
  </si>
  <si>
    <t>п.54</t>
  </si>
  <si>
    <t>Реконструкция КНС  Замена насосов на ГНС г.Н.новгород, ул.Должанская,2Б. ГНС/НН-С-089/2012</t>
  </si>
  <si>
    <t xml:space="preserve">Модернизация КНС ул. Искры, д.2В (инв.№ 001110013) </t>
  </si>
  <si>
    <t>Реконструкция КНС  Замена насосов на ГНС г.Н.новгород, ул.Должанская,2Б. ГНС/НН-С-089/2014</t>
  </si>
  <si>
    <t xml:space="preserve">Модернизация КНС ул. Комарова, д.9Б (инв.№ 000110249) </t>
  </si>
  <si>
    <t>Реконструкция КНС  Замена насосов на ГНС г.Н.новгород, ул.Должанская,2Б. ГНС/НН-С-089/2018</t>
  </si>
  <si>
    <t xml:space="preserve">Модернизация КНС ул. Снежная, у д.17Б (инв.№ 000110280) </t>
  </si>
  <si>
    <t>Реконструкция КНС  Замена насосов на ГНС г.Н.новгород, ул.Должанская,2Б. ГНС/НН-С-089/2019</t>
  </si>
  <si>
    <t xml:space="preserve">Модернизация КНС Анкудиновское шоссе, д.24А (инв.№ 000110252) </t>
  </si>
  <si>
    <t>Реконструкция КНС  Замена насосов на ГНС г.Н.новгород, ул.Должанская,2Б. ГНС/НН-С-089/2020</t>
  </si>
  <si>
    <t xml:space="preserve">МОДЕРНИЗАЦИЯ КНС  у д/о Кудьма, к.п. Зеленый город, д.1А (инв.№ 000110264) </t>
  </si>
  <si>
    <t>Реконструкция КНС  Замена насосов на ГНС г.Н.новгород, ул.Должанская,2Б. ГНС/НН-С-089/2021</t>
  </si>
  <si>
    <t xml:space="preserve">МОДЕРНИЗАЦИЯ КНС № 2 санаторий им. ВЦСПС, к.п. Зеленый город, д.2Б (инв.№ 000110261) </t>
  </si>
  <si>
    <t>Реконструкция КНС  Замена насосов на ГНС г.Н.новгород, ул.Должанская,2Б. ГНС/НН-С-089/2022</t>
  </si>
  <si>
    <t xml:space="preserve">МОДЕРНИЗАЦИЯ КНС  № 8 с ТП, ул. Люкина, д.5Г (инв.№ 000010012) </t>
  </si>
  <si>
    <t>Реконструкция КНС  Замена насосов на ГНС г.Н.новгород, ул.Должанская,2Б. ГНС/НН-С-089/2025</t>
  </si>
  <si>
    <t xml:space="preserve">МОДЕРНИЗАЦИЯ КНС  ул. Федосеенко, 88г (инв.№ 90540461) </t>
  </si>
  <si>
    <t>Реконструкция КНС  Замена насосов на ГНС г.Н.новгород, ул.Должанская,2Б. ГНС/НН-С-089/2028</t>
  </si>
  <si>
    <t xml:space="preserve">МОДЕРНИЗАЦИЯ КНС  ул. Лесной городок. Д.6К (инв.№ 0001110017) </t>
  </si>
  <si>
    <t>Реконструкция КНС  Замена насосов на ГНС г.Н.новгород, ул.Должанская,2Б. ГНС/НН-С-089/2030</t>
  </si>
  <si>
    <t xml:space="preserve">МОДЕРНИЗАЦИЯ КНС  № 5 ул. Красных Партизан, д.2В (инв.№ 000110032) </t>
  </si>
  <si>
    <t>Реконструкция КНС  Замена насосов на ГНС г.Н.новгород, ул.Должанская,2Б. ГНС/НН-С-089/2032</t>
  </si>
  <si>
    <t xml:space="preserve">МОДЕРНИЗАЦИЯ КНС  № 10 ул. Ленина проспект, д.94Б (инв.№ 000110029) </t>
  </si>
  <si>
    <t>Реконструкция КНС  Замена насосов на ГНС г.Н.новгород, ул.Должанская,2Б. ГНС/НН-С-089/2033</t>
  </si>
  <si>
    <t xml:space="preserve">МОДЕРНИЗАЦИЯ КНС  № 10 и ТП А ул. Фучика, д.4Б (инв.№ 000110031) </t>
  </si>
  <si>
    <t>Реконструкция КНС  Замена насосов на ГНС г.Н.новгород, ул.Должанская,2Б. ГНС/НН-С-089/2034</t>
  </si>
  <si>
    <t xml:space="preserve">МОДЕРНИЗАЦИЯ КНС  № 14 ул. Южное шоссе, д.21-г (инв.№ 000110034) </t>
  </si>
  <si>
    <t>Реконструкция КНС  Замена насосов на ГНС г.Н.новгород, ул.Должанская,2Б. ГНС/НН-С-089/2035</t>
  </si>
  <si>
    <t xml:space="preserve">МОДЕРНИЗАЦИЯ КНС  № 20 ул. Строкина, д.5-в (инв.№ 000110066) </t>
  </si>
  <si>
    <t>Реконструкция КНС  Замена насосов на ГНС г.Н.новгород, ул.Должанская,2Б. ГНС/НН-С-089/2036</t>
  </si>
  <si>
    <t xml:space="preserve">МОДЕРНИЗАЦИЯ КНС  № 24 ул. 6-й микрорайон, д.43-б (инв.№ 000110079) </t>
  </si>
  <si>
    <t>Реконструкция КНС  Замена насосов на ГНС г.Н.новгород, ул.Должанская,2Б. ГНС/НН-С-089/2038</t>
  </si>
  <si>
    <t xml:space="preserve">МОДЕРНИЗАЦИЯ КНС  пос. Мостоотряд, д.18-в (инв.№ 000110285).  </t>
  </si>
  <si>
    <t>Реконструкция КНС  Замена насосов на ГНС г.Н.новгород, ул.Должанская,2Б. ГНС/НН-С-089/2039</t>
  </si>
  <si>
    <t>МОДЕРНИЗАЦИЯ КНС Чусовая , ул.Ковпака, 1в (инв.№ 090542456)</t>
  </si>
  <si>
    <t>Реконструкция КНС  Замена насосов на ГНС г.Н.новгород, ул.Должанская,2Б. ГНС/НН-С-089/2041</t>
  </si>
  <si>
    <t>МОДЕРНИЗАЦИЯ КНС Чкаловская, Нижневолжская набережная, д.1 корп.1 у Чкаловской лесницы  (инв.№ 001110030)</t>
  </si>
  <si>
    <t>Реконструкция КНС  Замена насосов на ГНС г.Н.новгород, ул.Должанская,2Б. ГНС/НН-С-089/2042</t>
  </si>
  <si>
    <t>МОДЕРНИЗАЦИЯ КНС №5, ул.Красных Зорь, 18 Г (инв.№ 000010007)</t>
  </si>
  <si>
    <t>Реконструкция КНС  Замена насосов на ГНС г.Н.новгород, ул.Должанская,2Б. ГНС/НН-С-089/2043</t>
  </si>
  <si>
    <t>МОДЕРНИЗАЦИЯ КНС Подворная, ул.Подворная, 7К (инв.№001110018)</t>
  </si>
  <si>
    <t>Реконструкция КНС  Замена насосов на ГНС г.Н.новгород, ул.Должанская,2Б. ГНС/НН-С-089/2044</t>
  </si>
  <si>
    <t>ГНС уд. Должанская, 2</t>
  </si>
  <si>
    <t>КНС № 1 ул. Чаадаева, 1 Г</t>
  </si>
  <si>
    <t>Реконструкция КНС  Замена насосов на ГНС г.Н.новгород, ул.Должанская,2Б. ГНС/НН-С-089/2040</t>
  </si>
  <si>
    <t>КНС № 2 ул. Бусыгина, 36 Б</t>
  </si>
  <si>
    <t>КНС № 11 ул. Прыгунова, 29 Б</t>
  </si>
  <si>
    <t>Реконструкция КНС  Замена насосов на ГНС г.Н.новгород, ул.Должанская,2Б. ГНС/НН-С-089/2046</t>
  </si>
  <si>
    <t>КНС № 12 ул. Октябрьской революции, 27</t>
  </si>
  <si>
    <t>Реконструкция КНС  Замена насосов на ГНС г.Н.новгород, ул.Должанская,2Б. ГНС/НН-С-089/2047</t>
  </si>
  <si>
    <t>КНС № 14 ул. Героя Самочкина, 29</t>
  </si>
  <si>
    <t>Реконструкция КНС  Замена насосов на ГНС г.Н.новгород, ул.Должанская,2Б. ГНС/НН-С-089/2051</t>
  </si>
  <si>
    <t>КНС № 15 ул. Переходникова, 10 Б</t>
  </si>
  <si>
    <t>Реконструкция КНС  Замена насосов на ГНС г.Н.новгород, ул.Должанская,2Б. ГНС/НН-С-089/2052</t>
  </si>
  <si>
    <t>КНС № 16 6 микрорайон, 17 Г</t>
  </si>
  <si>
    <t>Реконструкция КНС  Замена насосов на ГНС г.Н.новгород, ул.Должанская,2Б. ГНС/НН-С-089/2054</t>
  </si>
  <si>
    <t>КНС № 17 ул. Веденяпина, 25 В</t>
  </si>
  <si>
    <t>Реконструкция КНС  Замена насосов на ГНС г.Н.новгород, ул.Должанская,2Б. ГНС/НН-С-089/2055</t>
  </si>
  <si>
    <t>КНС № 19 ул. Дворовая, 27 Б</t>
  </si>
  <si>
    <t>Реконструкция КНС  Замена насосов на ГНС г.Н.новгород, ул.Должанская,2Б. ГНС/НН-С-089/2056</t>
  </si>
  <si>
    <t>КНС № 21 ул. Строкина, 16 б</t>
  </si>
  <si>
    <t>Реконструкция КНС  Замена насосов на ГНС г.Н.новгород, ул.Должанская,2Б. ГНС/НН-С-089/2057</t>
  </si>
  <si>
    <t>КНС № 22 ул. Космическая, 44 Б</t>
  </si>
  <si>
    <t>Реконструкция КНС  Замена насосов на ГНС г.Н.новгород, ул.Должанская,2Б. ГНС/НН-С-089/2058</t>
  </si>
  <si>
    <t>КНС № 27 ул. Красноуральская. 3 Б</t>
  </si>
  <si>
    <t>Реконструкция КНС  Замена насосов на ГНС г.Н.новгород, ул.Должанская,2Б. ГНС/НН-С-089/2060</t>
  </si>
  <si>
    <t>КНС № 3 ул. Дружаева, 24 Б</t>
  </si>
  <si>
    <t>Реконструкция КНС  Замена насосов на ГНС г.Н.новгород, ул.Должанская,2Б. ГНС/НН-С-089/2064</t>
  </si>
  <si>
    <t>КНС № 43 ул. Зайцева, 17 А</t>
  </si>
  <si>
    <t>Реконструкция КНС  Замена насосов на ГНС г.Н.новгород, ул.Должанская,2Б. ГНС/НН-С-089/2067</t>
  </si>
  <si>
    <t>КНС № 6 ул. Спутника, 2в</t>
  </si>
  <si>
    <t>Реконструкция КНС  Замена насосов на ГНС г.Н.новгород, ул.Должанская,2Б. ГНС/НН-С-089/2070</t>
  </si>
  <si>
    <t>КНС № 7 ул. Мончегорская, 13 В</t>
  </si>
  <si>
    <t>Реконструкция КНС  Замена насосов на ГНС г.Н.новгород, ул.Должанская,2Б. ГНС/НН-С-089/2072</t>
  </si>
  <si>
    <t>КНС "Втормет" ул. Металлистов, 3 В</t>
  </si>
  <si>
    <t>Реконструкция КНС  Замена насосов на ГНС г.Н.новгород, ул.Должанская,2Б. ГНС/НН-С-089/2074</t>
  </si>
  <si>
    <t xml:space="preserve">КНС "ДИПИ"  к.п. Зелёный город, 9 (КНС к.п. Зеленый город, Дом-интернат для престарелых, д.9) </t>
  </si>
  <si>
    <t>Реконструкция КНС  Замена насосов на ГНС г.Н.новгород, ул.Должанская,2Б. ГНС/НН-С-089/2075</t>
  </si>
  <si>
    <t>КНС "Рубо" ул. Весенняя,17 В</t>
  </si>
  <si>
    <t>Реконструкция КНС  Замена насосов на ГНС г.Н.новгород, ул.Должанская,2Б. ГНС/НН-С-089/2077</t>
  </si>
  <si>
    <t>КНС "Теплообменник" пр. Ленина, 79</t>
  </si>
  <si>
    <t>Реконструкция КНС  Замена насосов на ГНС г.Н.новгород, ул.Должанская,2Б. ГНС/НН-С-089/2078</t>
  </si>
  <si>
    <t>КНС ул. Днепропетровская, 4 (1а)</t>
  </si>
  <si>
    <t>Реконструкция КНС  Замена насосов на ГНС г.Н.новгород, ул.Должанская,2Б. ГНС/НН-С-089/2085</t>
  </si>
  <si>
    <t>КНС ул. Елецкая, 10 А (Б)</t>
  </si>
  <si>
    <t>Реконструкция КНС  Замена насосов на ГНС г.Н.новгород, ул.Должанская,2Б. ГНС/НН-С-089/2086</t>
  </si>
  <si>
    <t>КНС ул. Левинка, 39 Г</t>
  </si>
  <si>
    <t>Реконструкция КНС  Замена насосов на ГНС г.Н.новгород, ул.Должанская,2Б. ГНС/НН-С-089/2090</t>
  </si>
  <si>
    <t>КНС ул. Мончегорская, 12 А</t>
  </si>
  <si>
    <t>Реконструкция КНС  Замена насосов на ГНС г.Н.новгород, ул.Должанская,2Б. ГНС/НН-С-089/2091</t>
  </si>
  <si>
    <t>КНС ул. Ракетная, 9 Б</t>
  </si>
  <si>
    <t>Реконструкция КНС  Замена насосов на ГНС г.Н.новгород, ул.Должанская,2Б. ГНС/НН-С-089/2094</t>
  </si>
  <si>
    <t>КНС  ул. Гороховецкая, 40К (42а)</t>
  </si>
  <si>
    <t xml:space="preserve">КНС  ул. Тропинина, д.5Б </t>
  </si>
  <si>
    <t>КНС МАНН п. Аэропорт</t>
  </si>
  <si>
    <t>КНС СТУДГОРОДОК НСХИ, д. 17 A</t>
  </si>
  <si>
    <t>КНС «Юго-Западная», Южное шоссе, 12а</t>
  </si>
  <si>
    <t>Прокладка высоковольтной кабельной линии ф.618 от РУ -6кВ ПС «Кировская» ПО «ЦЭС» до РУ-6кВ канализационной насосной станции «Чусовая»</t>
  </si>
  <si>
    <t>пог.метр</t>
  </si>
  <si>
    <t>2020-2021</t>
  </si>
  <si>
    <t xml:space="preserve">Расчет максимальной цены объекта выполнен на основе объекта-аналога: 
"Реконструкция кабельной линии 6 кВ Ф624 от подстанции "Приокская", расположенной по ул. Бекетова д. 3Б до РП-4 на "Слудинской" водопроводной станции" (положительное заключение ГБУ НО "Нижегородсмета" № 52-3-1-0219-18 от 25.05.2018 г.)
</t>
  </si>
  <si>
    <t>Прокладка высоковольтной кабельной линии ф. 650 от РУ-6кВ ПС «Редуктор» ООО «Заводские сети» до РУ-6кВ канализационной насосной станции «Чусовая»</t>
  </si>
  <si>
    <t>Замена воздушной линии от ТП 551 (п. Зеленый город, дом 1 КНС, дом №1А)</t>
  </si>
  <si>
    <t xml:space="preserve">МОДЕРНИЗАЦИЯ КНС  № 26 ул. Коломенская, д.6-б (инв.№ 000110043) </t>
  </si>
  <si>
    <t>п.55</t>
  </si>
  <si>
    <t>Ликвидация КНС "Модернизация канализационных насосных станций с заменой насосов и переводом их в автоматический режим" выполнение проектных работ (проектная и рабочая документация) прокладка самотечного коллектора с последующим демонтажом КНС №1" 1.2.11/10-НК Том 5</t>
  </si>
  <si>
    <t xml:space="preserve">МОДЕРНИЗАЦИЯ КНС  № 13 ул. Раевского, д.3Б (инв.№ 000110035) </t>
  </si>
  <si>
    <t xml:space="preserve">КНС «Тепличный комбинат», пос. Доскино, ул. Береговая, д.14А </t>
  </si>
  <si>
    <t>КНС № 9 ул. Дуденевская, 5 Б</t>
  </si>
  <si>
    <t>КНС № 1 ул. Коминтерна, 59</t>
  </si>
  <si>
    <t>КНС № 3 ул. Магистральная</t>
  </si>
  <si>
    <t>Реконструкция КНС  Замена насосов на ГНС г.Н.новгород, ул.Должанская,2Б. ГНС/НН-С-089/2062</t>
  </si>
  <si>
    <t>КНС "Медвежья долина" ул. Родионова, 165 Д</t>
  </si>
  <si>
    <t>Реконструкция КНС  Замена насосов на ГНС г.Н.новгород, ул.Должанская,2Б. ГНС/НН-С-089/2076</t>
  </si>
  <si>
    <t xml:space="preserve">МОДЕРНИЗАЦИЯ КНС  № 15, ул. Лобачевского, д.16 (инв.№ 000110309) </t>
  </si>
  <si>
    <t>КНС ул. Нижне-Печерская, 12а</t>
  </si>
  <si>
    <t>КНС бул. Академика Королева, 2</t>
  </si>
  <si>
    <t>КНС «Анкудиновский парк», Кстовский р-н, дер. Анкудиновка</t>
  </si>
  <si>
    <t>КНС №1 Кстовский р-н, дер. Афонино</t>
  </si>
  <si>
    <t>КНС №2 Кстовский р-н, дер. Афонино, ул. Зеленая</t>
  </si>
  <si>
    <t>КНС №4 Кстовский р-н, дер. Афонино, ул. Зеленая</t>
  </si>
  <si>
    <t>КНС «Красная поляна», Кстовский р-н, дер. Афонино, ул. Красная поляна, 6</t>
  </si>
  <si>
    <t>КНС №1 ул. Бурнаковская (жилой квартал мкр. Бурнаковский)</t>
  </si>
  <si>
    <t>КНС №2 ул. Бурнаковская (торговый центр «Порт Уют»)</t>
  </si>
  <si>
    <t>КНС «Бурнаковка» у жилого дома ул. Бурнаковская, 101 (жилой квартал и фитнес-клуб «Физкульт»)</t>
  </si>
  <si>
    <t>отсутствуют в схеме ВиВ - для расчета стоимости необходимо предоставление ТЗ</t>
  </si>
  <si>
    <t>Реконструкция канализационного коллектора Д=600-1000 мм по ул. Ковалихинской – ул. Белинского (II этап: от ул. Трудовой до ул. Белинского Д=1000мм, всего по этапу 426 м)</t>
  </si>
  <si>
    <t>п.м. всего</t>
  </si>
  <si>
    <t xml:space="preserve">реконструируемый уч-ток: 0,426
переключения: 0,186
</t>
  </si>
  <si>
    <t xml:space="preserve">Реконструируемый уч-ток: 1000 
Переключения: 160, 225, 250, 315, 400, 630
</t>
  </si>
  <si>
    <t>2015-2021</t>
  </si>
  <si>
    <t>Реконструкция напорного канализационного коллектора Д1420 мм по ул. Зеленодольская от ул. Комсомольское шоссе до ул. Чкалова (1-очередь по ул. Зеленодольская от пересечения с ул. Ледокола Садко до ул. Чкалова)</t>
  </si>
  <si>
    <t>2016-2021</t>
  </si>
  <si>
    <t>Реконструкция канализационного самотечного коллектора D=2000мм, протяженностью 454,0 п. м. на участке ул. Мещерский бульвар 5 – Мещерский бульвар 3 корп. 3.</t>
  </si>
  <si>
    <t>Расчет максимальной цены объекта выполнен на основе объекта-аналога "Канализационный коллектор общей протяженностью 10915,50 метров на участке 110 метров в районе ул. Пролетарская, 3 - Мещерский бульвар, 9" (Положительное заключение № 3-1-3-0076-19 от 13.06.2019 г. ГАУ НО "Управление государственной экспертизы проектной документации и результатов инженерных изысканий").</t>
  </si>
  <si>
    <t>Реконструкция канализационного коллектора (санация) ул. Страж Революции 28 – Коминтерна 4/2 D=600мм</t>
  </si>
  <si>
    <t>560х33,5</t>
  </si>
  <si>
    <t>Расчет максимальной цены объекта выполнен на основе объекта-аналога: "Капитальный ремонт канализационного коллектора общей протяженностью 10915,50 метров на участке 110 метров в районе ул. Пролетарская, 3 - Мещерский бульвар, 9" (Положительное заключение ГАУ НО "Управление госэкспертизы" №3-1-3-0076-19)</t>
  </si>
  <si>
    <t>Реконструкция канализационного коллектора D600, ул. Никиты Рыбакова - бульвар Юбилейный - Коминтерна.</t>
  </si>
  <si>
    <t>710х42</t>
  </si>
  <si>
    <t>2020-2023</t>
  </si>
  <si>
    <t>Реконструкция канализационного напорного коллектора от КНС 14 ул. Самочкина 39в до врезки в коллектор 1200мм ул. Чонгарская.</t>
  </si>
  <si>
    <t>820х10</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</si>
  <si>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2."Капитальный ремонт канализационного коллектора общей протяженностью 10915,50 метров на участке 110 метров в районе ул.Пролетарская, 3 - Мещерский бульвар, 9", положительное заключение ГАУ НО "Управление госэкспертизы" №3-1-3-0076-19.
</t>
  </si>
  <si>
    <t>Реконструкция системы водоотведения Сормовского района с ликвидацией КНС 1.</t>
  </si>
  <si>
    <t>1020х10</t>
  </si>
  <si>
    <t>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t>
  </si>
  <si>
    <t>Реконструкция канализационного коллектора от  ул. Рыбинская, 93 до пер. Прудный, 24</t>
  </si>
  <si>
    <t xml:space="preserve">345;
180;
150
</t>
  </si>
  <si>
    <t xml:space="preserve">720х9
820х9
1220х10
</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</si>
  <si>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2."Капитальный ремонт канализационного коллектора общей протяженностью 10915,50 метров на участке 110 метров в районе ул.Пролетарская, 3 - Мещерский бульвар, 9", положительное заключение ГАУ НО "Управление госэкспертизы" №3-1-3-0076-19
</t>
  </si>
  <si>
    <t>Реконструкция канализационной линии по ул.Черниговской от канализационного коллектора Д=500 мм от здания № 17А по ул. Черниговской до канализационного коллектора Д=500 мм в районе Канавинского моста.</t>
  </si>
  <si>
    <t>560х33,2</t>
  </si>
  <si>
    <t xml:space="preserve">Расчет максимальной цены объекта выполнен на основе объектов-аналогов: 
1.  "№ 06-02 "Сооружение для ликвидации сброса промывных вод, сбору и перекачке осадка в городскую канализацию на водопроводной станции "Малиновая гряда". (Положительное заключение ГАУ НО "Управление госэкспертизы" №3-1-3-0136-19) ". 
</t>
  </si>
  <si>
    <t>Реконструкция двух участков условно напорного трубопровода  Ø 1420 мм дюкера в районе д Никульское протяженностью 50 п. м. (2х50 п.м)</t>
  </si>
  <si>
    <t>2х50=100</t>
  </si>
  <si>
    <t>2d 1200х57,2</t>
  </si>
  <si>
    <t>Расчет максимальной цены объекта выполнен на основе объекта-аналога: Капитальный ремонт канализационного коллектора общей протяженностью 10915,50 метров на участке 110 метров в районе ул.Пролетарская, 3 - Мещерский бульвар, 9. Ремонт коллектора. (Положительное заключение ГАУ НО "Управление госэкспертизы" №3-1-3-0076-19 от 13.06.2019 г.).</t>
  </si>
  <si>
    <t>Реконструкция канализационного коллектора  от ул. Тяблинская 7 до Южное шоссе 2г.</t>
  </si>
  <si>
    <t>1020х9</t>
  </si>
  <si>
    <t xml:space="preserve">Расчет максимальной цены объекта выполнен на основе объекта-аналога: 
1." Строительство водовода (перемычки) Д=1000 мм с камерой в районе ул. Аксакова, 38 в Ленинском районе г. Нижнего Новгорода. Наружные сети водоснабжения. (Положительное заключение ГАУ НО "Управление госэкспертизы" №3-1-3-0093-19.
</t>
  </si>
  <si>
    <t>Реконструкция канализационного коллектора ул. ул. Чаадаева 26 – 12</t>
  </si>
  <si>
    <t>315х18,7</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</si>
  <si>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t>
  </si>
  <si>
    <t>Реконструкция  дюкерного перехода напорного трубопровода Ø315мм через р.Кудьма протяженностью 150 п. м.</t>
  </si>
  <si>
    <t xml:space="preserve">Расчет максимальной цены объекта выполнен на основе объекта-аналога: 
1. Строительство водопровода в деревне Кузнечиха Советского района. Прокладка трубопровода (колодец Д2000мм), положительное заключение ГАУ НО "Управление госэкспертизы" №3-1-3-0119-17.
</t>
  </si>
  <si>
    <t>Реконструкция канализационных сетей в Московском и  Канавинском районе. Устройство перемычки между коллектором D1000 ул. Проспект Героев и D800 ул. Московское шоссе.</t>
  </si>
  <si>
    <t>450х26,7</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</si>
  <si>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 Строительство водопровода в деревне Кузнечиха Советского района. Прокладка трубопровода (колодец Д2000мм), положительное заключение ГАУ НО "Управление госэкспертизы" №3-1-3-0119-17.
3. Строительство водовода (перемычки) Д=1000 мм с камерой в районе ул. Аксакова, 38 в Ленинском районе г. Нижнего Новгорода. Наружные сети водоснабжения, положительное заключение ГАУ НО "Управление госэкспертизы" №3-1-3-0093-19.
</t>
  </si>
  <si>
    <t>Реконструкция канализационного самотечного коллектора по адресу: ул. Юлиуса Фучика, 31 Д=150 мм, Д=300 мм.</t>
  </si>
  <si>
    <t>Реконструкция канализационного коллектора от  ул.Кащенко,4а до ул.Шапошникова,13а.</t>
  </si>
  <si>
    <t>Реконструкция самотечного канализационного коллектора ул. Дуденевская 5б, путем увеличения протяженности.</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</si>
  <si>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 «Наружные сети водоснабжения. Строительство водовода (перемычки) Д=1000 мм с камерой в районе ул. Аксакова, 38 в Ленинском районе г. Нижнего Новгорода», положительное заключение ГАУ НО "Управление госэкспертизы" №3-1-3-0093-19 от 01.07.2019 г.
</t>
  </si>
  <si>
    <t>Реконструкция самотечного канализационного коллектора по ул. Раевского 3б, путем увеличения протяженности.</t>
  </si>
  <si>
    <t>Строительство наружных сетей канализации 1-й очереди строительства ЖК «Новинки Смарт Сити»</t>
  </si>
  <si>
    <t>Обеспечение централизованным водоотведением</t>
  </si>
  <si>
    <t>108, 225, 315, 450</t>
  </si>
  <si>
    <t>2018-2020</t>
  </si>
  <si>
    <t>Прокладка 2-х канализационных линий 2хД=225мм протяженностью ~75 пог. м каждая, общей протяженностью ~150 пог. м от границ земельного участка объекта строительства: «Универсальный спортивный комплекс с искусственным льдом в г. Нижнем Новгороде», расположенного по адресу: Нижегородская область, город Нижний Новгород, Канавинский район, в квартале ул. Бе-танкура, набережной р. Волга, ул. Должанская, ул. Самаркандская, до канализационного коллектора Д=500 мм по ул. Самаркандская (с запрошенной мощностью: хозяйственно-бытовые и производственные нужды 118,63м3/час/341,97м3/сут., в том числе производственные нужды 8м3/час/8м3/сут.)</t>
  </si>
  <si>
    <t>2Д=225</t>
  </si>
  <si>
    <t>Расчет максимальной цены объекта выполнен на основе объекта-аналога: "Строительство водопровода в деревне Кузнечиха Советского района. ", положительное заключение ГАУ НО "Управление госэкспертизы" от 21.11.2017г. № №3-1-3-0119-17 .</t>
  </si>
  <si>
    <t>около 8 млрд</t>
  </si>
  <si>
    <t>сумм не было в схеме ВиВ</t>
  </si>
  <si>
    <t>Достижение и обеспечение нормативного качества очистки сточных вод на Нижегородской станции аэрации до требований к сбросу в рыбохозяйственный водоем 1 категории</t>
  </si>
  <si>
    <t>Реконструкция КНС Замена насосов на ГНС г.Н.новгород, ул.Должанская,2Б. ГНС/НН-С- 089/2079</t>
  </si>
  <si>
    <t>КНС "Частокольная" ул. Металлистов, д. 6 В</t>
  </si>
  <si>
    <t>Повышение надежности работы канализационных сетей и сооружений, Снижение
эксплуатационных затрат</t>
  </si>
  <si>
    <t>Модернизация КНС № 9, ул. Комарова, 14В (инв.№
001110140)</t>
  </si>
  <si>
    <t>Реконструкция КНС Замена
насосов на ГНС г.Н.новгород, ул.Должанская,2Б. ГНС/НН-С- 089/2017</t>
  </si>
  <si>
    <t>МОДЕРНИЗАЦИЯ
КНС № 4 ул. Толбухина, д.17А (инв.№ 000110092)</t>
  </si>
  <si>
    <t>Повышение надежности энергоснабжения   канализационных насосных станций, Снижение эксплуатационных затрат на ремонт кабельных сетей в связи с их 100% износом</t>
  </si>
  <si>
    <t>Модернизация КНС</t>
  </si>
  <si>
    <t>Модернизация КНС ул. Менделеева, д.26В (инв.№ 001110012)</t>
  </si>
  <si>
    <t>2017-2020</t>
  </si>
  <si>
    <t>Реконструкция КНС Замена насосов на ГНС г.Н.новгород, ул.Должанская,2Б. ГНС/НН-С- 089/2013</t>
  </si>
  <si>
    <t>Модернизация КНС ул. Баренца, 23А (инв.№ 001100151)</t>
  </si>
  <si>
    <t>Реконструкция КНС Замена насосов на ГНС г.Н.новгород, ул.Должанская,2Б. ГНС/НН-С- 089/2015</t>
  </si>
  <si>
    <t>Реконструкция КНС Замена насосов на ГНС г.Н.новгород, ул.Должанская,2Б. ГНС/НН-С- 089/2016</t>
  </si>
  <si>
    <t>2015-2018</t>
  </si>
  <si>
    <t>Реконструкция КНС Замена насосов на ГНС г.Н.новгород, ул.Должанская,2Б. ГНС/НН-С- 089/2023</t>
  </si>
  <si>
    <t>Реконструкция КНС Замена насосов на ГНС г.Н.новгород, ул.Должанская,2Б. ГНС/НН-С- 089/2024</t>
  </si>
  <si>
    <t>насосов на ГНС г.Н.новгород, ул.Должанская,2Б. ГНС/НН-С- 089/2025</t>
  </si>
  <si>
    <t>Реконструкция КНС Замена насосов на ГНС г.Н.новгород, ул.Должанская,2Б. ГНС/НН-С- 089/2026</t>
  </si>
  <si>
    <t>Реконструкция КНС Замена насосов на ГНС г.Н.новгород, ул.Должанская,2Б. ГНС/НН-С- 089/2027</t>
  </si>
  <si>
    <t>Реконструкция КНС Замена насосов на ГНС г.Н.новгород, ул.Должанская,2Б. ГНС/НН-С- 089/2029</t>
  </si>
  <si>
    <t>Реконструкция КНС Замена насосов на ГНС г.Н.новгород, ул.Должанская,2Б. ГНС/НН-С- 089/2031</t>
  </si>
  <si>
    <t>Реконструкция КНС Замена насосов на ГНС г.Н.новгород, ул.Должанская,2Б. ГНС/НН-С- 089/2037</t>
  </si>
  <si>
    <t>Реконструкция КНС Замена насосов на ГНС г.Н.новгород, ул.Должанская,2Б. ГНС/НН-С- 089/2040</t>
  </si>
  <si>
    <t>Остановка /Ликвидация КНС</t>
  </si>
  <si>
    <t>Реконструкция КНС</t>
  </si>
  <si>
    <t>КНС № 2 ул. Стрелка, 14</t>
  </si>
  <si>
    <t>2019-2022</t>
  </si>
  <si>
    <t>Реконструкция КНС Замена насосов на ГНС г.Н.новгород, ул.Должанская,2Б. ГНС/НН-С- 089/2042</t>
  </si>
  <si>
    <t>КНС № 2 ул. Зеленая, 64</t>
  </si>
  <si>
    <t>Реконструкция КНС Замена насосов на ГНС г.Н.новгород, ул.Должанская,2Б. ГНС/НН-С- 089/2043</t>
  </si>
  <si>
    <t>КНС № 10 ул. Гаугеля, 18</t>
  </si>
  <si>
    <t>Реконструкция КНС Замена насосов на ГНС г.Н.новгород, ул.Должанская,2Б. ГНС/НН-С- 089/2044</t>
  </si>
  <si>
    <t>КНС № 12а ул. Красных Партизан, 16 Б</t>
  </si>
  <si>
    <t>Реконструкция КНС Замена насосов на ГНС г.Н.новгород, ул.Должанская,2Б. ГНС/НН-С- 089/2048</t>
  </si>
  <si>
    <t>КНС № 13 ул. Карла Маркса, 17</t>
  </si>
  <si>
    <t>Реконструкция КНС Замена насосов на ГНС г.Н.новгород, ул.Должанская,2Б. ГНС/НН-С- 089/2049</t>
  </si>
  <si>
    <t>КНС № 13 ул. Красных Зорь, 13 Г</t>
  </si>
  <si>
    <t>Реконструкция КНС Замена насосов на ГНС г.Н.новгород, ул.Должанская,2Б. ГНС/НН-С- 089/2050</t>
  </si>
  <si>
    <t>КНС № 15 ул. Стрелковая, 79 А</t>
  </si>
  <si>
    <t>Реконструкция КНС Замена насосов на ГНС г.Н.новгород, ул.Должанская,2Б. ГНС/НН-С- 089/2059</t>
  </si>
  <si>
    <t>КНС № 29 ул. Космическая, д. 30 В</t>
  </si>
  <si>
    <t>Реконструкция КНС Замена насосов на ГНС г.Н.новгород, ул.Должанская,2Б. ГНС/НН-С- 089/2061</t>
  </si>
  <si>
    <t>КНС № 3 ул. Адмирала Нахимова, 10 Б</t>
  </si>
  <si>
    <t>Реконструкция КНС Замена насосов на ГНС г.Н.новгород, ул.Должанская,2Б. ГНС/НН-С- 089/2063</t>
  </si>
  <si>
    <t>Реконструкция КНС Замена насосов на ГНС г.Н.новгород, ул.Должанская,2Б. ГНС/НН-С- 089/2065</t>
  </si>
  <si>
    <t>КНС № 4 ул. Черняховского, 22 Г</t>
  </si>
  <si>
    <t>Реконструкция КНС Замена насосов на ГНС г.Н.новгород, ул.Должанская,2Б. ГНС/НН-С- 089/2066</t>
  </si>
  <si>
    <t>КНС № 5 ул. Мокроусова, 7 А</t>
  </si>
  <si>
    <t>Реконструкция КНС Замена насосов на ГНС г.Н.новгород, ул.Должанская,2Б. ГНС/НН-С- 089/2068</t>
  </si>
  <si>
    <t>КНС № 6 ул. Космонавта Комарова, 13 А</t>
  </si>
  <si>
    <t>Реконструкция КНС Замена насосов на ГНС г.Н.новгород, ул.Должанская,2Б. ГНС/НН-С- 089/2069</t>
  </si>
  <si>
    <t>КНС № 7 ул. Космонавта Комарова, 21 А</t>
  </si>
  <si>
    <t>Реконструкция КНС Замена насосов на ГНС г.Н.новгород, ул.Должанская,2Б. ГНС/НН-С- 089/2071</t>
  </si>
  <si>
    <t>Реконструкция КНС Замена насосов на ГНС г.Н.новгород, ул.Должанская,2Б. ГНС/НН-С- 089/2073</t>
  </si>
  <si>
    <t>КНС "Ярмарочная" ул. Совнаркомовская, 5 В</t>
  </si>
  <si>
    <t>Реконструкция КНС Замена насосов на ГНС г.Н.новгород, ул.Должанская,2Б. ГНС/НН-С- 089/2080</t>
  </si>
  <si>
    <t>КНС Московское шоссе, 304 Б</t>
  </si>
  <si>
    <t>Реконструкция КНС Замена насосов на ГНС г.Н.новгород, ул.Должанская,2Б. ГНС/НН-С- 089/2081</t>
  </si>
  <si>
    <t>КНС парк "Дубки" ул. Адмирала Нахимова, 1 А</t>
  </si>
  <si>
    <t>Реконструкция КНС Замена насосов на ГНС г.Н.новгород, ул.Должанская,2Б. ГНС/НН-С- 089/2082</t>
  </si>
  <si>
    <t>КНС ул. Березовская, 102</t>
  </si>
  <si>
    <t>Реконструкция КНС Замена насосов на ГНС г.Н.новгород, ул.Должанская,2Б. ГНС/НН-С- 089/2083</t>
  </si>
  <si>
    <t>КНС ул. Героя Самочкина, 23</t>
  </si>
  <si>
    <t>Реконструкция КНС Замена насосов на ГНС г.Н.новгород, ул.Должанская,2Б. ГНС/НН-С- 089/2084</t>
  </si>
  <si>
    <t>КНС ул. Композиторская, 20</t>
  </si>
  <si>
    <t>КНС ул. Конотопская, 14 А</t>
  </si>
  <si>
    <t>Реконструкция КНС Замена насосов на ГНС г.Н.новгород, ул.Должанская,2Б. ГНС/НН-С- 089/2088</t>
  </si>
  <si>
    <t>КНС ул. Кутузова, 6</t>
  </si>
  <si>
    <t>Реконструкция КНС Замена насосов на ГНС г.Н.новгород, ул.Должанская,2Б. ГНС/НН-С- 089/2089</t>
  </si>
  <si>
    <t>КНС ул. Озерная, 5А</t>
  </si>
  <si>
    <t>Реконструкция КНС Замена насосов на ГНС г.Н.новгород, ул.Должанская,2Б. ГНС/НН-С- 089/2092</t>
  </si>
  <si>
    <t>КНС ул. Ракетная, 15</t>
  </si>
  <si>
    <t>Реконструкция КНС Замена насосов на ГНС г.Н.новгород, ул.Должанская,2Б. ГНС/НН-С- 089/2093</t>
  </si>
  <si>
    <t>КНС ул. Тропинина, 13 В</t>
  </si>
  <si>
    <t>Реконструкция КНС Замена насосов на ГНС г.Н.новгород, ул.Должанская,2Б. ГНС/НН-С- 089/2095</t>
  </si>
  <si>
    <t>КНС ул. Федосеенко, 87</t>
  </si>
  <si>
    <t>Реконструкция КНС Замена насосов на ГНС г.Н.новгород, ул.Должанская,2Б. ГНС/НН-С- 089/2097</t>
  </si>
  <si>
    <t>КНС ул. Фибролитовая, 2</t>
  </si>
  <si>
    <t>Реконструкция КНС Замена насосов на ГНС г.Н.новгород, ул.Должанская,2Б. ГНС/НН-С- 089/2098</t>
  </si>
  <si>
    <t>КНС ул. Чачиной, 24</t>
  </si>
  <si>
    <t>Реконструкция КНС Замена насосов на ГНС г.Н.новгород, ул.Должанская,2Б. ГНС/НН-С- 089/2099</t>
  </si>
  <si>
    <t>КНС ул. Шлиссельбургская</t>
  </si>
  <si>
    <t>Реконструкция КНС Замена насосов на ГНС г.Н.новгород, ул.Должанская,2Б. ГНС/НН-С- 089/2100</t>
  </si>
  <si>
    <t>КНС ул. Ясная</t>
  </si>
  <si>
    <t>Реконструкция КНС Замена насосов на ГНС г.Н.новгород, ул.Должанская,2Б. ГНС/НН-С- 089/2101</t>
  </si>
  <si>
    <t>Линейные объекты, реконструкция</t>
  </si>
  <si>
    <t>диаметр 100-149</t>
  </si>
  <si>
    <t>п.4 лин</t>
  </si>
  <si>
    <t>диаметр 150-199</t>
  </si>
  <si>
    <t>п.15 лин</t>
  </si>
  <si>
    <t>диаметр 200-299</t>
  </si>
  <si>
    <t>диаметр 300-599</t>
  </si>
  <si>
    <t>п.18 лин</t>
  </si>
  <si>
    <t>диаметр 600-999</t>
  </si>
  <si>
    <t>п.22 лин</t>
  </si>
  <si>
    <t>диаметр 1000-1199</t>
  </si>
  <si>
    <t>диаметр 1200-1399</t>
  </si>
  <si>
    <t>диаметр 1400-3000</t>
  </si>
  <si>
    <t>Канализационный коллектор по ул. Линдовская Д=600мм</t>
  </si>
  <si>
    <t>п.м.</t>
  </si>
  <si>
    <r>
      <rPr>
        <sz val="8"/>
        <rFont val="Arial"/>
        <family val="2"/>
        <charset val="204"/>
      </rPr>
      <t>Кан.ул Чкалова д.13 инв.номер000377648
,Чкалова 13 диаметром 200</t>
    </r>
  </si>
  <si>
    <t>Расположение под зданием жилого дома.</t>
  </si>
  <si>
    <t>Ликвидация КНС-26 по ул. Коломенская,6б</t>
  </si>
  <si>
    <t>Новое строительство. Прокладка нового напорного  коллектора Д=500мм по ул. Дружаева,3 до ул. Пермякова,20 (от К0008 до кам.гаш., Д=500мм, L=1800п.м)</t>
  </si>
  <si>
    <t>реконструкция канализационных сетей Застройка по ул.Малоэтажной</t>
  </si>
  <si>
    <t>Новое строительство. Переключение стоков от КНС "Совхоз Доскино", минуя территорию "Тепличного комбината" (2Д=160мм, L=2000п.м)</t>
  </si>
  <si>
    <t>Ликвидация КНС "Тепличный комбинат" по ул. Береговая,14а</t>
  </si>
  <si>
    <t>Строительство и реконструкция канализационных сетей для обеспечения развития городских территорий Нижнего Новгорода</t>
  </si>
  <si>
    <t>Реконструкция Мызинского дюкера д=1400</t>
  </si>
  <si>
    <t>Строительство канализационных сетей поул.Шмидта, Каховская, Памирская и т.д. д=</t>
  </si>
  <si>
    <t>Ликвидация открытых выпусков в р.Ржавка, и р.Борзовка</t>
  </si>
  <si>
    <t>п.16 лин</t>
  </si>
  <si>
    <t>Перекладка коллектора Д=300- 600-800мм по ул.Гончарова на Д=800-900мм д=800- 900</t>
  </si>
  <si>
    <t>Перекладка к/л Д=1200мм по пр.Ленина, попадающую в зону строительства д=1200</t>
  </si>
  <si>
    <t>Территория застройки в границах ул.Самочкина, Энтузиастов, Дружбы в Ленинском районе</t>
  </si>
  <si>
    <t>Реконструкция Карповского коллектора Д=1000мм до КНС "Кавказ" д=1000</t>
  </si>
  <si>
    <t>Территория застройки в границах ул.Октябрьской революции, Чонгарская, Июльских дней в Ленинском районе</t>
  </si>
  <si>
    <t>Перекладка канализационной линии Д=600 мм по ул.Обухова на Д=900мм от выпусков застройки до врезки в канализ. коллектор Д=2000мм по ул.Чкалова д=900</t>
  </si>
  <si>
    <t>Территория в границах улиц ул. Обухова, Чкалова, Н.Пахомова, Рутковского в Канавинском районе. Наполнение выше нормативного, работает на подпоре, сточные воды выдавливаются в близлежащие к/сети</t>
  </si>
  <si>
    <t>Территория застройки в границах улиц Прокофьева, Канавинская, Приокская, Литвинова</t>
  </si>
  <si>
    <t>Реконструкция 1-го напорного Автозаводского коллектора от КНС "Кавказ" до дюкера д=1420</t>
  </si>
  <si>
    <t>Территория застройки в границах улиц Даля, Канавинская, Прокофьева. Литвинова</t>
  </si>
  <si>
    <t>Перекладка к.л. по ул.Марата- Луначарского Д=150- 200мм на 250мм. д=250</t>
  </si>
  <si>
    <t>Территория застройки в границах улиц Долгополова, Приокская, Фильченкова</t>
  </si>
  <si>
    <t>Перекладка к.л. Д=200мм на Д=300мм по ул.Даля от ул.Канавинская до коллектора Д=1200мм по ул.Интернациональна я д=300</t>
  </si>
  <si>
    <t>Территория застройки в границах улиц Даля, Революционная, Вокзальная, Марата</t>
  </si>
  <si>
    <t>Перекладка кан.линии Д=200мм по ул.Приокская на кан.линию Д=300мм от ул.Литвинова до Д=1200мм по ул.Интернациональна я д=300</t>
  </si>
  <si>
    <t>Территория застройки в границах улиц Даля, Интернациональная, Вокзальная, Революционная</t>
  </si>
  <si>
    <t>Перекладка кан.линии Д=200 мм Д=300мм по ул.Вокзальная от ул.Литвинова до коллектора Д=1200мм по ул.Интернациональна я д=300</t>
  </si>
  <si>
    <t>Территория застройки в границах улиц Даля, Вокзальная, Коммунистическая, Интернациональная</t>
  </si>
  <si>
    <t>Перекладка к.л. Д=200мм по ул. Прокофьева на Д=250мм. д=250</t>
  </si>
  <si>
    <t>Территория застройки в границах улиц Даля, Алеши Пешкова, Прокофьева, Канавинская</t>
  </si>
  <si>
    <t>Перекладка к.л. Д=150мм по ул.Фильченкова на Д=250мм, далее Д=400мм по ул.Приокская до коллектора Д=2000мм по ул.Чкалова. д=250- 400</t>
  </si>
  <si>
    <t>Территория застройки в границах улиц Даля, Коммунистическая, Прокофьева, Алеши Пешкова</t>
  </si>
  <si>
    <t>Перекладка коллектора от д.12 до д. 26 по Чаадаева (продолжение работ) д=400</t>
  </si>
  <si>
    <t>развитие застраиваемых территорий по ул. Чаадаева, пос.Новая Стройка h/d =0,8 (Д=1000мм)</t>
  </si>
  <si>
    <t>Перекладка самотечного коллектора Д=1000мм на Д=1500мм по пр. Героев д=1500</t>
  </si>
  <si>
    <t>Территория застройки на пересечении улиц Орджоникидзе и Мирошникова в Московском районе. Коллектор работает на подпоре, минимальные уклоны, отдельные участки с контруклонами (h/d=2, в основном h/d=1,5)</t>
  </si>
  <si>
    <t>Проект планировки и межевания в границах ул.Культуры, Циолковского, Островского, Мечникова</t>
  </si>
  <si>
    <t>Перекладка к/л Д=350мм на Д=500мм по ул.Черниговская до Благовещенской площади д=500</t>
  </si>
  <si>
    <t>Проект планировки территории ул.Черниговская, 11</t>
  </si>
  <si>
    <t>Перекладка коллектора Д=200мм на Д=400мм по ул.М.Ямская д=400</t>
  </si>
  <si>
    <t>Территория застройки в границах улиц М.Ямская, М.Горького, Ильинская в Нижегородском районе</t>
  </si>
  <si>
    <t>Строительство коллектора Д=300- 600мм по ул.Ильинская от ул.Красносельская до Нижневолжской наб. д=300-600</t>
  </si>
  <si>
    <t>Территория застройки в границах улиц Добролюбова, Ильинская, Малая Покровская, архитектора Харитонова в Нижегородском районе</t>
  </si>
  <si>
    <t>Перекладка коллектора с Д=150мм на Д=300мм по ул.Короленко до Д=300мм по ул.Короленко, ул.Горького, д=300</t>
  </si>
  <si>
    <t>Территория застройки в границах улиц Новая, Короленко в Нижегородском районе</t>
  </si>
  <si>
    <t>Перекладка коллектора с Д=200мм на Д=300мм по ул.Новой д=300</t>
  </si>
  <si>
    <t>Перекладка канализационной линии по ул. Костина от ул.Белинского до ул.Горького д=300</t>
  </si>
  <si>
    <t>развитие застраиваемых территорий в границах ул. Белинского, Костина, М.Горького, Гранитный</t>
  </si>
  <si>
    <t>Перекладка Д=200мм по ул.Белинского до Д=400мм по ул.Белинского угол ул.Ванеева д=400</t>
  </si>
  <si>
    <t>Территория застройки в границах ул.Белинского, Тверская, Славянская, Ашхабадская в Нижегородском районе</t>
  </si>
  <si>
    <t>Перекладка</t>
  </si>
  <si>
    <t>Территории застройки: · В</t>
  </si>
  <si>
    <t>п.21 Строительство</t>
  </si>
  <si>
    <t>коллектора Д=200м на Д=400мм по ул.Невзоровых от ул.Студеная до ул.Ванеева. д=400</t>
  </si>
  <si>
    <t>Переложить существующий коллектор Д=400мм по ул. Невзоровых от застройки до Д=600мм по ул.Невзоровых д=500</t>
  </si>
  <si>
    <t>развитие застраиваемых территорий по Тимирязева, Пушкина</t>
  </si>
  <si>
    <t>развитие застраиваемых территорий по ул. Генкиной</t>
  </si>
  <si>
    <t>Реконструкция Ковалихинского коллектора Д=450мм до Д=1000мм от ул.Трудовой до ул.Белинского д=1000</t>
  </si>
  <si>
    <t>Территория застройки на пересечение ул. Ульянова, Семашко; развитие застраиваемых территорий в границах улиц Б.Покровская, Октябрьская, Варварская, М.Горького, включая Грузинскую</t>
  </si>
  <si>
    <t>Перекладка Д=400мм на Д=800мм по ул.Родионова- Овражная д=800</t>
  </si>
  <si>
    <t>Проект межевания и застройки территории ул.Родионова</t>
  </si>
  <si>
    <t>Проект планировки и межевания территории в границах улиц Полтавская-Республиканская- Высоковский проезд</t>
  </si>
  <si>
    <t>Б.Панина до Ковалихинского коллектора Д=1000мм, диаметр уточнить при проектировании д=</t>
  </si>
  <si>
    <t>Реконструкция канализационного коллектора Д=600мм на Д=800мм по ул.Артельная д=800</t>
  </si>
  <si>
    <t>Прокладка коллектора от ул.Пушкина до Д=800мм по ул.Ошарская (пересечение с Изоляторским оврагом) д=800</t>
  </si>
  <si>
    <t>развитие застраиваемых территорий по пр. Гагарина (бывший военный городок), ул. Бекетова и Ванеева, Кузнечихинская, Эльтонская, Косогорная в Советском районе</t>
  </si>
  <si>
    <t>Проект планировки территории на пересечении улиц Адмирала Васюнина, Генерала Ивлиева</t>
  </si>
  <si>
    <t>Для подключения жилого района между дер. Ольгино и Новый луч, Новинки.Территория застройки, прилегающая к дер.Новинки в Нижегородской области Богородского района</t>
  </si>
  <si>
    <t>Реконструкция канализационных сетей, не обеспечивающих пропуск существующих расходов</t>
  </si>
  <si>
    <t>Канализационная линия самотечная на КНС 19 (Дружаева) д=400</t>
  </si>
  <si>
    <t>h/d=0,9 на переложенном участке самотечной к/линии на КНС 19</t>
  </si>
  <si>
    <t>п.14 лин</t>
  </si>
  <si>
    <t>Переложенный участок коллектора не соответствует объему сточных вод</t>
  </si>
  <si>
    <t>п.79</t>
  </si>
  <si>
    <t>Канализационная линия по Московскому шоссе от Московское шоссе, 82 до шоссе Жиркомбината д=600</t>
  </si>
  <si>
    <t>Канализационная линия по Московскому шоссе от д.223 до д.215 д=200-300</t>
  </si>
  <si>
    <t>Канализационная линия самотечная на КНС 1 (Чаадаева, 1г) от Сокола д=200-300</t>
  </si>
  <si>
    <t>Малая заглубленность КНС 1 создает подпор в самотечную сеть</t>
  </si>
  <si>
    <t>Канализационные линии напорные от КНС 1 (Чаадаева, 1б) д=2* 315</t>
  </si>
  <si>
    <t>Работают обе нитки по максимальной пропускной способности, резерва нет</t>
  </si>
  <si>
    <t>Подключение новых объектов невозможно в связи с контруклоном и диаметрами, не соответствующими расходу. ОП – большое кол-во запрашиваемых подключений</t>
  </si>
  <si>
    <t>Канализационная линия самотечная на КНС Федосеенко, 88г д=500</t>
  </si>
  <si>
    <t>Наполнение выше допустимого, минимальные уклоны</t>
  </si>
  <si>
    <t>В связи с переключением данной к/линии в другой коллектор образовался подпор</t>
  </si>
  <si>
    <t>150-</t>
  </si>
  <si>
    <t>Канализационная линия по Верхне- Волжской наб. в р-не трамплина д=200</t>
  </si>
  <si>
    <t>Канализационный коллектор Д=500мм по Нижневолжской наб. до Д=600мм от Похвалинского коллектора Д=600мм д=600</t>
  </si>
  <si>
    <t>Канализационный коллектор по ул. Ковалихинская от ул.Овражная до пер. Парниковый д=1000</t>
  </si>
  <si>
    <t>п.1</t>
  </si>
  <si>
    <t>Канализационная линия Д=400мм ул.40 лет Победы,16 д=400</t>
  </si>
  <si>
    <t>Строительство и реконструкция канализационных сетей для подключения новых объектов</t>
  </si>
  <si>
    <t>Реконструкция Аэропорта (пос.Стригино)</t>
  </si>
  <si>
    <t>Реконструкция КНС на территории Аэропорта</t>
  </si>
  <si>
    <t>Строительство стадиона "Стрелка"</t>
  </si>
  <si>
    <t>Прокладка канализационного коллектора от жилого района восточнее деревни Мордвинцево до коллектора Д=1800мм д=500</t>
  </si>
  <si>
    <t>для подключения жилого района восточнее дер. Мордвинцево</t>
  </si>
  <si>
    <t>Прокладка коллектора от д. Ольгино, пос. Новый луч до Щербинок д=800</t>
  </si>
  <si>
    <t>для подключения жилого района между дер. Ольгино и дер.Новый луч</t>
  </si>
  <si>
    <t>Строительство сетей водоотведения</t>
  </si>
  <si>
    <t>км</t>
  </si>
  <si>
    <t>2021-2024</t>
  </si>
  <si>
    <t>п.14</t>
  </si>
  <si>
    <t>в границах ул.Федосеенко, ул.Торфяная</t>
  </si>
  <si>
    <t>пос.Новая Стройка</t>
  </si>
  <si>
    <t>в границах ул.Римская, Декабристов, Таллинская, Болотникова</t>
  </si>
  <si>
    <t>в границах ул.Ближняя, Осипенко, Пурехская, Череповецкая, Овчинникова.</t>
  </si>
  <si>
    <t>в границах ул.Пахомова, Симферопольская, Украинская, Спартака, Зеленодольская</t>
  </si>
  <si>
    <t>в границах ул.Авиаторская, Шлиссербургская, Кременчугская</t>
  </si>
  <si>
    <t>Пос.Стригино, пос.Гнилицы и в границах ул.Булавина, Малышевская, Гайдара, Минеева, Красный Перекоп, Нижняя,</t>
  </si>
  <si>
    <t>пос.Дубравный, пос.Высоково</t>
  </si>
  <si>
    <t>пос.Березовая Пойма</t>
  </si>
  <si>
    <t>пос. Орловские дворики, Московское шоссе</t>
  </si>
  <si>
    <t>в застройке Красноуральская- пр.Ильича-Красных партизан-Спутника</t>
  </si>
  <si>
    <t>в застройке Шуваловская промзона</t>
  </si>
  <si>
    <t>в застройке пос Дачный</t>
  </si>
  <si>
    <t>в квартале "Старое Канавино"</t>
  </si>
  <si>
    <t>в квартале "Молитовка"</t>
  </si>
  <si>
    <t>в застройке по ул.Коломенская</t>
  </si>
  <si>
    <t>в застройке ул.Малоэтажная и Шнитникова</t>
  </si>
  <si>
    <t>дер.Подновье, слобода Подновье</t>
  </si>
  <si>
    <t>пос. Березовый Клин (к.п.Зеленый город)</t>
  </si>
  <si>
    <t>дер. Кузничиха (Слободка и Кукурузный пос.) – 3 очередь</t>
  </si>
  <si>
    <t>дер.Ольгино,Новый луч</t>
  </si>
  <si>
    <t>Перекладка водопроводных сетей в дер.Бешенцево</t>
  </si>
  <si>
    <t>в застройке пр.Гагарина (С/х академия)</t>
  </si>
  <si>
    <t>в застройке ул.Голованова</t>
  </si>
  <si>
    <t>в застройке пр.Гагарина- Пятигорская</t>
  </si>
  <si>
    <t>в застройке ул.Пятигорская- Батумская- Столетова</t>
  </si>
  <si>
    <t>в застройке ул.Г.Елисеева- Батумская- Столетова-Б- Бруевича</t>
  </si>
  <si>
    <t>в застройке пр.Гагарина- Краснозвёздная</t>
  </si>
  <si>
    <t>в квартале ул.Пушкина</t>
  </si>
  <si>
    <t>в квартале ул.Пушкина- Косогорная</t>
  </si>
  <si>
    <t>в застройке ул.2-я Оранжерейная</t>
  </si>
  <si>
    <t>в застройке ул.Ванеева</t>
  </si>
  <si>
    <t>в застройке ул.Ошарская- Республиканская</t>
  </si>
  <si>
    <t>в застройке Невзоровых-3-й Проезд</t>
  </si>
  <si>
    <t>в застройке ул.Белинского- Тверская- Невзоровых- Студёная</t>
  </si>
  <si>
    <t>в застройке Шевченко-3-я Ямская-Большие Овраги</t>
  </si>
  <si>
    <t>в застройке ул.М.Ямская-М- Горького- Ильинская</t>
  </si>
  <si>
    <t>в застройке ул.М. Горького- Ильинская-Новая</t>
  </si>
  <si>
    <t>в застройке ул.М.Горького- Ильинская</t>
  </si>
  <si>
    <t>5.1</t>
  </si>
  <si>
    <t>Перекладка к/линии Д=152-185мм по ул.Гоголя, Сергиевской от к/линии Д=200мм по ул.Маслякова до перекладываемой к/линии Д=300- 600мм по ул.Ильинская</t>
  </si>
  <si>
    <t>Территория в границах застройки ул.Нижегородская, Гоголя, Заломова</t>
  </si>
  <si>
    <t>в застройке ул.Белинского- Славянская- Ашхабадская</t>
  </si>
  <si>
    <t>в застройке ул.Октябрьская</t>
  </si>
  <si>
    <t>в застройке пер.Плотничный</t>
  </si>
  <si>
    <t>в застройке ул.Ильинская- А.Харитонова</t>
  </si>
  <si>
    <t>в застройке ул.Ульянова 32,36,38</t>
  </si>
  <si>
    <t>в застройке ул.Семашко (В часть квартала Ульянова- Семашко- Ковалихинская- Нестерова)</t>
  </si>
  <si>
    <t>в застройке ул.Большая Печёрская- Казанская наб.</t>
  </si>
  <si>
    <t>в застройке ул.Сеченова- Тургенева</t>
  </si>
  <si>
    <t>в застройке ул.Родионова обувная фабрика</t>
  </si>
  <si>
    <t>территории с отсутствующей цетрализованной системой водоотведения</t>
  </si>
  <si>
    <t>в застройке ул.К.Касьянова- р.Кова</t>
  </si>
  <si>
    <t>Для подключения новых объектов пос.Высоково, Дубравный, ул.Землячки, Ясная, Ужгородского</t>
  </si>
  <si>
    <t>Для подключения новых объектов ул.Хальзовская, Большая Починковская, Ясная, Кима, Свободы</t>
  </si>
  <si>
    <t>Д=400мм в районе д.93 по ул.Свободы</t>
  </si>
  <si>
    <t>2022-2025</t>
  </si>
  <si>
    <t>Строительство к/линии от застройки до врезки в перекладываемую к/линию Д=300мм в районе д.39 по ул.М.Тореза</t>
  </si>
  <si>
    <t>Проект планировки и межевания в границах ул.Акмолинская, Народная, Нефтегазовская</t>
  </si>
  <si>
    <t>Перекладка к/линииД=250мм в районе д.39 по ул.М.Тореза до врезки в к/коллектор Д=1200мм по ул.Куйбышева,20</t>
  </si>
  <si>
    <t>Строительство к/сетей по ул.Малоэтажная, Стригинская, Мелиоративная до врезки в КНС пос. Мостоотряд</t>
  </si>
  <si>
    <t>Территории, неохваченные канализованием</t>
  </si>
  <si>
    <t>Реконструкция самотечной к/ сети Д=300ммот д.55 по ул.Космической до КНС №29.</t>
  </si>
  <si>
    <t>Строительство 2 и 3 очереди терминала ОАО «МАНН»</t>
  </si>
  <si>
    <t>Реконструкция самотечной к/линии Д=400мм у д.7 по ул.Коломенская до врезки в коллектор Д=1400мм</t>
  </si>
  <si>
    <t>Строительство канализационных сетей в дер.Никульское, Кузьминки</t>
  </si>
  <si>
    <t>Строительство к/сети по ул.Федосеенко</t>
  </si>
  <si>
    <t>Развитие территории промзоны и перспективное строительство жилой застройки по ул.Федосеенко (территория военного городка)</t>
  </si>
  <si>
    <t>Перекладка к/коллектора Д=300мм по ул.Арктическая до перекладываемого к/коллектора Д=600мм по ул.Гончарова</t>
  </si>
  <si>
    <t>Обеспечение бесперебойного водоотведения существующих потребителей; в ТО информация о перспективных застройках отсутствует</t>
  </si>
  <si>
    <t>Перекладка к/коллектора у д.39 по ул.Г.Попова до КНС «Кавказ»</t>
  </si>
  <si>
    <t>Развитие застройки в границах ул.Н.Прибоя, Суздальская, пер.Суздальский, ул.Шекспира</t>
  </si>
  <si>
    <t>Перекладка к/ коллектора Д=400мм от ул.Корейская до врезки в к/коллектор Д=1000мм в районе д.6 по ул.Углова</t>
  </si>
  <si>
    <t>Развитие территории в границах пер.Корейский, ул.Сурикова</t>
  </si>
  <si>
    <t>Перекладка к/ коллектора Д=800мм в районе д.95 по ул.Ошарская до врезки в к/коллектор Д=1200мм в районе д.20 по пер.Прудному</t>
  </si>
  <si>
    <t>Обеспечение пропускной способности существующих потребителей, развитие территории в границах пр-т Гагарина – пл.Лядова, ул.Краснозвездная</t>
  </si>
  <si>
    <t>Обеспечение пропускной способности существующих потребителей; в ТО информация о перспективных застройках отсутствует</t>
  </si>
  <si>
    <t>Перекладка к/линии</t>
  </si>
  <si>
    <t>Обеспечение бесперебойного</t>
  </si>
  <si>
    <t>Д=200мм по ул.Верхне- Волжская набережная до врезки в перекладываемую к/линию Д=300мм в районе трамплина</t>
  </si>
  <si>
    <t>водоотведения существующих потребителей; в ТО информация о застройках отсутствует</t>
  </si>
  <si>
    <t>Перекладка к/линии Д=300мм по ул.Дальняя до врезки в перекладываемую к/линию Д=500мм по ул Черниговская</t>
  </si>
  <si>
    <t>Застройка территории в границах ул.Шевченко, М.Ямская, Красносельская, Барминская, Елецкая, Одесская, Ереванская</t>
  </si>
  <si>
    <t>ул.Октябрьской</t>
  </si>
  <si>
    <t>одобрена Градсоветом при губернаторе)</t>
  </si>
  <si>
    <t>Строительство напорной к/ линии от КНС №4 (ул.Куйбышева, 51а) до врезки в к/коллектор Д=1000мм по Сормовскому шоссе</t>
  </si>
  <si>
    <t>Обеспечение бесперебойного водоотведения существующих потребителей (по данным участка в работе 1 нитка, работает по максимальной пропускной способности, резерва нет). В ТО информации о перспективной застройке отсутствует</t>
  </si>
  <si>
    <t>Строительство напорной к/линии от КНС №7 (ул.</t>
  </si>
  <si>
    <t>Обеспечение бесперебойного водоотведения существующих потребителей (по данным</t>
  </si>
  <si>
    <t>участка в работе 1 нитка, работает по максимальной пропускной способности, резерва нет). В ТО информации о перспективной застройке отсутствует</t>
  </si>
  <si>
    <t>Строительство напорной к/линии от КНС «Дубки» по ул.ад. Нахимова,1а до врезки в к/коллектор Д=1200мм по пр-ту Ленина</t>
  </si>
  <si>
    <t>Строительство напорной к/линии от КНС (пр-т Ленина,79в) до врезки в к/коллектор Д=1200мм по ул. Переходникова</t>
  </si>
  <si>
    <t>п.20Строительство автодорожных подходов к совмещенному мосту через р.</t>
  </si>
  <si>
    <t>Канализование объектов частного сектора в границах ул.Дружбы, Кировская, Снежная, Палехская</t>
  </si>
  <si>
    <t>Застройка территории по ул.Украинская в 30м от жилых домов №27,35</t>
  </si>
  <si>
    <t>революции</t>
  </si>
  <si>
    <t>Развитие территории по Московскому шоссе</t>
  </si>
  <si>
    <t>Перспективное развитие промзоны пос.Левинка</t>
  </si>
  <si>
    <t>КНС № 10 (пр-т Ленина,94б)</t>
  </si>
  <si>
    <t>перспективных застройках нет</t>
  </si>
  <si>
    <t>Реконструкция к/линии Д=500мм в районе дома №22 по пр-ту Октября до врезки в к/коллектор Д=700мм в районе дома №7 по ул.Поющева</t>
  </si>
  <si>
    <t>Строительство</t>
  </si>
  <si>
    <t>Территории, неохваченные</t>
  </si>
  <si>
    <t>к/линии по ул.Родионова от дома №128 -52 до врезки в перекладываемую к/линию Д=200мм в районе д. №26 по ул.Родионова</t>
  </si>
  <si>
    <t>канализованием</t>
  </si>
  <si>
    <t>Строительство к/сетей пос. Новое Доскино</t>
  </si>
  <si>
    <t>Строительство к/сетей по ул.Подводников, Геройская, Грубе, Дизелестроительна я, Ремесленная до врезки в к/коллектор Д=500мм по ул.Дизелестроитель ная</t>
  </si>
  <si>
    <t>Строительство к/сетей ул.В.Котика, Дарвина, Молитовский затон, Каширская</t>
  </si>
  <si>
    <t>Строительство к/сетей по ул.Возрождения, Деревообделочная, Мичурина, Трамвайная</t>
  </si>
  <si>
    <t>Строительство к/сетей ул.Кабардинская, Грузовая, Эльтонская,Каменска я, Анапская</t>
  </si>
  <si>
    <t>п.20Строительство автодорожных подходов к совмещенному мосту через р. Ока в г.Нижний Новгород.</t>
  </si>
  <si>
    <t>Агрономическая, Рыбинская, Канашская, Верхнеудинская, Пригородная</t>
  </si>
  <si>
    <t>Строительство к/сетей пос Ляхова</t>
  </si>
  <si>
    <t>физический износ оборудования не позволяющий обеспечить надежность и бесперебойность технологического процесса очистки сточных вод и обработки осадков.</t>
  </si>
  <si>
    <t>Определи ть проектир ованием</t>
  </si>
  <si>
    <t>очистки сточных вод и обработки осадков.</t>
  </si>
  <si>
    <t>2021-2025</t>
  </si>
  <si>
    <t>2016-2018</t>
  </si>
  <si>
    <t>Уставка по сушке осадка сточных вод</t>
  </si>
  <si>
    <t>2016-2020</t>
  </si>
  <si>
    <t>Экономия электрической энергии</t>
  </si>
  <si>
    <t>шт.</t>
  </si>
  <si>
    <r>
      <rPr>
        <sz val="8"/>
        <rFont val="Arial"/>
        <family val="2"/>
        <charset val="204"/>
      </rPr>
      <t>Повышение надежности работы канализационных сетей и
сооружений, Снижение эксплуатационных затрат</t>
    </r>
  </si>
  <si>
    <r>
      <rPr>
        <sz val="8"/>
        <rFont val="Arial"/>
        <family val="2"/>
        <charset val="204"/>
      </rPr>
      <t>Модернизация КНС
№ 4, ул. Куйбышева. 51А (инв.№ 001110135)</t>
    </r>
  </si>
  <si>
    <r>
      <rPr>
        <sz val="8"/>
        <rFont val="Arial"/>
        <family val="2"/>
        <charset val="204"/>
      </rPr>
      <t>МОДЕРНИЗАЦИЯ
КНС дом-интернат, к.п. Зеленый город
(инв.№ 000110289)</t>
    </r>
  </si>
  <si>
    <r>
      <rPr>
        <sz val="8"/>
        <rFont val="Arial"/>
        <family val="2"/>
        <charset val="204"/>
      </rPr>
      <t>МОДЕРНИЗАЦИЯ КНС № 73, ул.
Мечникова, д.73Г (инв.№ 000010003)</t>
    </r>
  </si>
  <si>
    <r>
      <rPr>
        <sz val="8"/>
        <rFont val="Arial"/>
        <family val="2"/>
        <charset val="204"/>
      </rPr>
      <t>КНС № 8 с ТП, ул. Люкина, д.5Г (инв.№
000010012)</t>
    </r>
  </si>
  <si>
    <r>
      <rPr>
        <sz val="8"/>
        <rFont val="Arial"/>
        <family val="2"/>
        <charset val="204"/>
      </rPr>
      <t>канализационных сетей и сооружений, Снижение
эксплуатационных затрат</t>
    </r>
  </si>
  <si>
    <r>
      <rPr>
        <sz val="8"/>
        <rFont val="Arial"/>
        <family val="2"/>
        <charset val="204"/>
      </rPr>
      <t>МОДЕРНИЗАЦИЯ КНС № 7
ул.Полесская д. 11А (инв.№ 000010004)</t>
    </r>
  </si>
  <si>
    <r>
      <rPr>
        <sz val="8"/>
        <rFont val="Arial"/>
        <family val="2"/>
        <charset val="204"/>
      </rPr>
      <t>МОДЕРНИЗАЦИЯ
КНС б-р Юбилейный, д.30Б (инв.№ 000110316)</t>
    </r>
  </si>
  <si>
    <r>
      <rPr>
        <sz val="8"/>
        <rFont val="Arial"/>
        <family val="2"/>
        <charset val="204"/>
      </rPr>
      <t>МОДЕРНИЗАЦИЯ
КНС ул. Гороховецкая, 40К (инв.№ 0001110021)</t>
    </r>
  </si>
  <si>
    <r>
      <rPr>
        <sz val="8"/>
        <rFont val="Arial"/>
        <family val="2"/>
        <charset val="204"/>
      </rPr>
      <t>МОДЕРНИЗАЦИЯ
КНС № 23 ул. Патриотов, д.53-б (инв.№ 000110077)</t>
    </r>
  </si>
  <si>
    <r>
      <rPr>
        <sz val="8"/>
        <rFont val="Arial"/>
        <family val="2"/>
        <charset val="204"/>
      </rPr>
      <t>Повышение надежности работы канализационных сетей и сооружений, Снижение
эксплуатационных затрат</t>
    </r>
  </si>
  <si>
    <r>
      <rPr>
        <sz val="8"/>
        <rFont val="Arial"/>
        <family val="2"/>
        <charset val="204"/>
      </rPr>
      <t>МОДЕРНИЗАЦИЯ
КНС Кавказ, ул.Интернациональна
я, д.69К (инв.№000110143)</t>
    </r>
  </si>
  <si>
    <r>
      <rPr>
        <sz val="8"/>
        <rFont val="Arial"/>
        <family val="2"/>
        <charset val="204"/>
      </rPr>
      <t>Реконструкция КНС Замена насосов на ГНС г.Н.новгород,
ул.Должанская,2Б. ГНС/НН-С- 089/2053</t>
    </r>
  </si>
  <si>
    <r>
      <rPr>
        <sz val="8"/>
        <rFont val="Arial"/>
        <family val="2"/>
        <charset val="204"/>
      </rPr>
      <t>КНС № 31
Московское шоссе, 318 В</t>
    </r>
  </si>
  <si>
    <r>
      <rPr>
        <sz val="8"/>
        <rFont val="Arial"/>
        <family val="2"/>
        <charset val="204"/>
      </rPr>
      <t>КНС совхоз
«Доскино» ул. Бахтина, 10</t>
    </r>
  </si>
  <si>
    <r>
      <rPr>
        <sz val="8"/>
        <rFont val="Arial"/>
        <family val="2"/>
        <charset val="204"/>
      </rPr>
      <t>Реконструкция КНС Замена насосов на ГНС г.Н.новгород,
ул.Должанская,2Б. ГНС/НН-С- 089/2087</t>
    </r>
  </si>
  <si>
    <r>
      <rPr>
        <sz val="8"/>
        <rFont val="Arial"/>
        <family val="2"/>
        <charset val="204"/>
      </rPr>
      <t>100-
150</t>
    </r>
  </si>
  <si>
    <r>
      <rPr>
        <sz val="8"/>
        <rFont val="Arial"/>
        <family val="2"/>
        <charset val="204"/>
      </rPr>
      <t>150-
200</t>
    </r>
  </si>
  <si>
    <r>
      <rPr>
        <sz val="8"/>
        <rFont val="Arial"/>
        <family val="2"/>
        <charset val="204"/>
      </rPr>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</si>
  <si>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200-
300</t>
    </r>
  </si>
  <si>
    <r>
      <rPr>
        <sz val="8"/>
        <rFont val="Arial"/>
        <family val="2"/>
        <charset val="204"/>
      </rPr>
      <t>300-
600</t>
    </r>
  </si>
  <si>
    <r>
      <rPr>
        <sz val="8"/>
        <rFont val="Arial"/>
        <family val="2"/>
        <charset val="204"/>
      </rPr>
      <t>600-
1000</t>
    </r>
  </si>
  <si>
    <r>
      <rPr>
        <sz val="8"/>
        <rFont val="Arial"/>
        <family val="2"/>
        <charset val="204"/>
      </rPr>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 (дюкер) 111-НМП-НВК2 изм.3 ОС 01-01 Локальный сметный расчет №01-01-15 изм.1.
17350РД. ООО "Строймост" 2012г.</t>
    </r>
  </si>
  <si>
    <r>
      <rPr>
        <sz val="8"/>
        <rFont val="Arial"/>
        <family val="2"/>
        <charset val="204"/>
      </rPr>
      <t>1000-
1200</t>
    </r>
  </si>
  <si>
    <r>
      <rPr>
        <sz val="8"/>
        <rFont val="Arial"/>
        <family val="2"/>
        <charset val="204"/>
      </rPr>
      <t>1200-
1400</t>
    </r>
  </si>
  <si>
    <r>
      <rPr>
        <sz val="8"/>
        <rFont val="Arial"/>
        <family val="2"/>
        <charset val="204"/>
      </rPr>
      <t>1400-
3000</t>
    </r>
  </si>
  <si>
    <r>
      <rPr>
        <sz val="8"/>
        <rFont val="Arial"/>
        <family val="2"/>
        <charset val="204"/>
      </rPr>
      <t>Необходимость увеличения пропускной способности. Увеличение диаметра до 1000мм. Материал и год прокладки.
Подключение новых объектов.</t>
    </r>
  </si>
  <si>
    <r>
      <rPr>
        <sz val="8"/>
        <rFont val="Arial"/>
        <family val="2"/>
        <charset val="204"/>
      </rPr>
      <t>п.4«Строительство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r>
  </si>
  <si>
    <r>
      <rPr>
        <sz val="8"/>
        <rFont val="Arial"/>
        <family val="2"/>
        <charset val="204"/>
      </rPr>
      <t>Канализационный коллектор Д=1200 Каланчевский от ул.
Новикова Прибоя до КНС 14</t>
    </r>
  </si>
  <si>
    <r>
      <rPr>
        <sz val="8"/>
        <rFont val="Arial"/>
        <family val="2"/>
        <charset val="204"/>
      </rPr>
      <t>Необходимость увеличения пропускной способности. Увеличение диаметра до 1500мм. Материал и год прокладки.
Подключение новых объектов.</t>
    </r>
  </si>
  <si>
    <r>
      <rPr>
        <sz val="8"/>
        <rFont val="Arial"/>
        <family val="2"/>
        <charset val="204"/>
      </rPr>
      <t>возможность переключения стоков от
КНС -10,10а до КНС "Чусовая" , новое строительство</t>
    </r>
  </si>
  <si>
    <r>
      <rPr>
        <sz val="8"/>
        <rFont val="Arial"/>
        <family val="2"/>
        <charset val="204"/>
      </rPr>
      <t>Новое строительство. Переключение стоков самотечного коллектора по ул.
Тяблинская в самотечный коллектор по ул. Гайдара Д=2000мм (от К0031 до К0104, Д=1000мм, L=120п.м)</t>
    </r>
  </si>
  <si>
    <r>
      <rPr>
        <sz val="8"/>
        <rFont val="Arial"/>
        <family val="2"/>
        <charset val="204"/>
      </rPr>
      <t>реконструкция канализационных сетей,
новое строительство</t>
    </r>
  </si>
  <si>
    <r>
      <rPr>
        <sz val="8"/>
        <rFont val="Arial"/>
        <family val="2"/>
        <charset val="204"/>
      </rPr>
      <t>«Строительство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r>
  </si>
  <si>
    <r>
      <rPr>
        <sz val="8"/>
        <rFont val="Arial"/>
        <family val="2"/>
        <charset val="204"/>
      </rPr>
      <t>Объекты -аналоги для определения стоимости отсутствуют. Во всех УСН на момент формирования таблицы расценки на диаметры указаны только до
Д=1000 мм.</t>
    </r>
  </si>
  <si>
    <r>
      <rPr>
        <sz val="8"/>
        <rFont val="Arial"/>
        <family val="2"/>
        <charset val="204"/>
      </rPr>
      <t>150-
300</t>
    </r>
  </si>
  <si>
    <r>
      <rPr>
        <sz val="8"/>
        <rFont val="Arial"/>
        <family val="2"/>
        <charset val="204"/>
      </rPr>
      <t>Территория застройки в границах ул. Заречный бул., Архитектурная, Арктическая , Комарова, Сухопутная, пр.Ленина.
Устранение участков с контруклонами, часть коллектора уже переложена</t>
    </r>
  </si>
  <si>
    <r>
      <rPr>
        <sz val="8"/>
        <rFont val="Arial"/>
        <family val="2"/>
        <charset val="204"/>
      </rPr>
      <t>800-
900</t>
    </r>
  </si>
  <si>
    <r>
      <rPr>
        <sz val="8"/>
        <rFont val="Arial"/>
        <family val="2"/>
        <charset val="204"/>
      </rPr>
      <t>Перекладка самотечного коллектора Д=1000- 1500мм по ул.Интернациональна я от завода Нормаль до Д=2000мм по ул.Должанская с выносом из-под здания
ул.Советская,16 д=2500</t>
    </r>
  </si>
  <si>
    <r>
      <rPr>
        <sz val="8"/>
        <rFont val="Arial"/>
        <family val="2"/>
        <charset val="204"/>
      </rPr>
      <t>1200-
2000</t>
    </r>
  </si>
  <si>
    <r>
      <rPr>
        <sz val="8"/>
        <rFont val="Arial"/>
        <family val="2"/>
        <charset val="204"/>
      </rPr>
      <t>Объекты -аналоги для определения стоимости отсутствуют. Во всех УСН на момент формирования таблицы расценки на
диаметры указаны только до Д=1000 мм.</t>
    </r>
  </si>
  <si>
    <r>
      <rPr>
        <sz val="8"/>
        <rFont val="Arial"/>
        <family val="2"/>
        <charset val="204"/>
      </rPr>
      <t>Перекладка Д=200мм
по ул.Марата на Д=250мм. д=250</t>
    </r>
  </si>
  <si>
    <r>
      <rPr>
        <sz val="8"/>
        <rFont val="Arial"/>
        <family val="2"/>
        <charset val="204"/>
      </rPr>
      <t>Территория застройки в границах
улиц Прокофьева, Долгополова, Приокская, Фильченкова</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</si>
  <si>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</si>
  <si>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t>
    </r>
  </si>
  <si>
    <r>
      <rPr>
        <sz val="8"/>
        <rFont val="Arial"/>
        <family val="2"/>
        <charset val="204"/>
      </rPr>
      <t>комплекс 3 17350РД Локальный сметный расчет
№6-4.1 ООС 01-10. ООО
"Строймост" 2012 г.</t>
    </r>
  </si>
  <si>
    <r>
      <rPr>
        <sz val="8"/>
        <rFont val="Arial"/>
        <family val="2"/>
        <charset val="204"/>
      </rPr>
      <t>Территория застройки в границах улиц Прокофьева, Алеши
Пешкова, Приокская и Коммунистическая</t>
    </r>
  </si>
  <si>
    <r>
      <rPr>
        <sz val="8"/>
        <rFont val="Arial"/>
        <family val="2"/>
        <charset val="204"/>
      </rPr>
      <t>250-
400</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</si>
  <si>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t>
    </r>
  </si>
  <si>
    <r>
      <rPr>
        <sz val="8"/>
        <rFont val="Arial"/>
        <family val="2"/>
        <charset val="204"/>
      </rPr>
      <t>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</si>
  <si>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коллектор) д=1500</t>
    </r>
  </si>
  <si>
    <r>
      <rPr>
        <sz val="8"/>
        <rFont val="Arial"/>
        <family val="2"/>
        <charset val="204"/>
      </rPr>
      <t>Реконструкция коллектора Д=1000- 1500
ул.Калашникова- Труда, переход р.Парашка д=1500</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</si>
  <si>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t>
    </r>
  </si>
  <si>
    <r>
      <rPr>
        <sz val="8"/>
        <rFont val="Arial"/>
        <family val="2"/>
        <charset val="204"/>
      </rPr>
      <t>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</si>
  <si>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границах улиц 1-я Оранжерейная, Серафимовича, Цветочная в Советском районе · по улице 2-я Оранжерейная (участок №1) в Советском районе · по улице 2-я Оранжерейная (участок №2) в Советском районе · по улице 1-я Оранжерейная в Советском районе Проект застройки и межевания части квартала в границах ул.
Тимирязева-пер. Плодовый- ул. Пушкина в Советском районе. Проект планировки территории в границах улиц Белинского, Полтавская, Невзоровых, Ижорская. Территория по улице 2- я Оранжерейная (участок №1 и
№2)</t>
    </r>
  </si>
  <si>
    <r>
      <rPr>
        <sz val="8"/>
        <rFont val="Arial"/>
        <family val="2"/>
        <charset val="204"/>
      </rPr>
      <t>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</si>
  <si>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п.4«Строительство канализационного коллектора по ул. Ильинской от ул.
Красносельской до Нижне- Волжской набережной» IV участок (от ул. Сергиевской до</t>
    </r>
  </si>
  <si>
    <r>
      <rPr>
        <sz val="8"/>
        <rFont val="Arial"/>
        <family val="2"/>
        <charset val="204"/>
      </rPr>
      <t>Нижне-Волжской набережной),2008г, ОАО "Нижего-родский Сантех- проект", шифр 2485, закл. ГЭ
№ 0079-10/УГЭ -3094 от 15.02.2010</t>
    </r>
  </si>
  <si>
    <r>
      <rPr>
        <sz val="8"/>
        <rFont val="Arial"/>
        <family val="2"/>
        <charset val="204"/>
      </rPr>
      <t>Перекладка канализационной линии Д=200мм по Высоковскому проезду, ул.
Балхашской и по ул.</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</si>
  <si>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t>
    </r>
  </si>
  <si>
    <r>
      <rPr>
        <sz val="8"/>
        <rFont val="Arial"/>
        <family val="2"/>
        <charset val="204"/>
      </rPr>
      <t>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</si>
  <si>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Прокладка коллектора от Анкудиновского шоссе и с/х «Цветы» до коллектора Д=1500мм,
проходящего вдоль р.Рахма д=800</t>
    </r>
  </si>
  <si>
    <r>
      <rPr>
        <sz val="8"/>
        <rFont val="Arial"/>
        <family val="2"/>
        <charset val="204"/>
      </rPr>
      <t>развитие застраиваемых территорий в районе Анкудиновского шоссе и совхоза
«Цветы»</t>
    </r>
  </si>
  <si>
    <r>
      <rPr>
        <sz val="8"/>
        <rFont val="Arial"/>
        <family val="2"/>
        <charset val="204"/>
      </rPr>
      <t>Перекладка канализационного коллектора Д=400- 900м по ул.Голованова, идущего от пр.Гагарина до д. Б.Константиново.
д=1500</t>
    </r>
  </si>
  <si>
    <r>
      <rPr>
        <sz val="8"/>
        <rFont val="Arial"/>
        <family val="2"/>
        <charset val="204"/>
      </rPr>
      <t>Система водоотведения к.п.
Зеленый город</t>
    </r>
  </si>
  <si>
    <r>
      <rPr>
        <sz val="8"/>
        <rFont val="Arial"/>
        <family val="2"/>
        <charset val="204"/>
      </rPr>
      <t>Канализационная линия по ул.
Строкина, 5 д=150</t>
    </r>
  </si>
  <si>
    <r>
      <rPr>
        <sz val="8"/>
        <rFont val="Arial"/>
        <family val="2"/>
        <charset val="204"/>
      </rPr>
      <t>Канализационный коллектор по Московскому шоссе (на переложенном участке Д=1600 h/d=1
) д=2000</t>
    </r>
  </si>
  <si>
    <r>
      <rPr>
        <sz val="8"/>
        <rFont val="Arial"/>
        <family val="2"/>
        <charset val="204"/>
      </rPr>
      <t>333 261
686,47</t>
    </r>
  </si>
  <si>
    <r>
      <rPr>
        <sz val="8"/>
        <rFont val="Arial"/>
        <family val="2"/>
        <charset val="204"/>
      </rPr>
      <t>Вынос из зоны строительства станции нижегородского метрополитена "Стрелка" участка канализационного
коллектора Д=2000мм протяженностью 451,5 пог.м</t>
    </r>
  </si>
  <si>
    <r>
      <rPr>
        <sz val="8"/>
        <rFont val="Arial"/>
        <family val="2"/>
        <charset val="204"/>
      </rPr>
      <t>Канализационная линия по ул.
Авангардная до ул. Московского шоссе д=300</t>
    </r>
  </si>
  <si>
    <r>
      <rPr>
        <sz val="8"/>
        <rFont val="Arial"/>
        <family val="2"/>
        <charset val="204"/>
      </rPr>
      <t>Канализационная линия от ул.
Федосеенко, 91 на КНС Федосеенко (до Д=500мм) д=150-200</t>
    </r>
  </si>
  <si>
    <r>
      <rPr>
        <sz val="8"/>
        <rFont val="Arial"/>
        <family val="2"/>
        <charset val="204"/>
      </rPr>
      <t>Канализационная линия по ул.
Шимборского от д.10 д=200</t>
    </r>
  </si>
  <si>
    <r>
      <rPr>
        <sz val="8"/>
        <rFont val="Arial"/>
        <family val="2"/>
        <charset val="204"/>
      </rPr>
      <t>Канализационная линия от ул.
Б.Печерская, 17 до ул. Нестерова, 20а д=200</t>
    </r>
  </si>
  <si>
    <r>
      <rPr>
        <sz val="8"/>
        <rFont val="Arial"/>
        <family val="2"/>
        <charset val="204"/>
      </rPr>
      <t>Канализационная линия по ул.
Суетинская д=250</t>
    </r>
  </si>
  <si>
    <r>
      <rPr>
        <sz val="8"/>
        <rFont val="Arial"/>
        <family val="2"/>
        <charset val="204"/>
      </rPr>
      <t>Канализационный коллектор по ул. Гоголя до ул.
Сергиевская (санация методом флексорен, бестра) д=152-185</t>
    </r>
  </si>
  <si>
    <r>
      <rPr>
        <sz val="8"/>
        <rFont val="Arial"/>
        <family val="2"/>
        <charset val="204"/>
      </rPr>
      <t>152-
185</t>
    </r>
  </si>
  <si>
    <r>
      <rPr>
        <sz val="8"/>
        <rFont val="Arial"/>
        <family val="2"/>
        <charset val="204"/>
      </rPr>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</si>
  <si>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Канализационная линия по ул.
Ломоносова д=200</t>
    </r>
  </si>
  <si>
    <r>
      <rPr>
        <sz val="8"/>
        <rFont val="Arial"/>
        <family val="2"/>
        <charset val="204"/>
      </rPr>
      <t>"Строительство сетей канализации жилых домов по ул. Гвоздильная, Волочильная до канализационной насосной станции по ул. Днепро- петровской", 2008, ООО "Волго-сетьстрой", шифр 1025/08, закл. ГЭ- № 0156-
10/УГЭ-3088 от 23.03.2010</t>
    </r>
  </si>
  <si>
    <r>
      <rPr>
        <sz val="8"/>
        <rFont val="Arial"/>
        <family val="2"/>
        <charset val="204"/>
      </rPr>
      <t>Канализационная линия от ул.
Медицинская до ул. Корейская д=200</t>
    </r>
  </si>
  <si>
    <r>
      <rPr>
        <sz val="8"/>
        <rFont val="Arial"/>
        <family val="2"/>
        <charset val="204"/>
      </rPr>
      <t>Канализационная линия по ул.
Пушкина д=150-200</t>
    </r>
  </si>
  <si>
    <r>
      <rPr>
        <sz val="8"/>
        <rFont val="Arial"/>
        <family val="2"/>
        <charset val="204"/>
      </rPr>
      <t>Канализационная линия по ул.
Горловская (от ул. Рукавишников) д=150-200</t>
    </r>
  </si>
  <si>
    <r>
      <rPr>
        <sz val="8"/>
        <rFont val="Arial"/>
        <family val="2"/>
        <charset val="204"/>
      </rPr>
      <t>Перекладка напорного коллектора Д=300мм от КНС Аэропорта до к/сетей в р-не
ул.Космическая,52 д=2*300</t>
    </r>
  </si>
  <si>
    <r>
      <rPr>
        <sz val="8"/>
        <rFont val="Arial"/>
        <family val="2"/>
        <charset val="204"/>
      </rPr>
      <t>Реконструкция КНС Замена насосов на ГНС г.Н.новгород, ул.Должанская,2Б. ГНС/НН-С-
089/2013</t>
    </r>
  </si>
  <si>
    <r>
      <rPr>
        <sz val="8"/>
        <rFont val="Arial"/>
        <family val="2"/>
        <charset val="204"/>
      </rPr>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</si>
  <si>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в застройке "Бурнаковская низина" в границах ул.Коминтерна,
ул.Левинка, ш.Бурнаковское</t>
    </r>
  </si>
  <si>
    <r>
      <rPr>
        <sz val="8"/>
        <rFont val="Arial"/>
        <family val="2"/>
        <charset val="204"/>
      </rPr>
      <t>№6-4.1 ООС 01-10. ООО
"Строймост" 2012 г.</t>
    </r>
  </si>
  <si>
    <r>
      <rPr>
        <sz val="8"/>
        <rFont val="Arial"/>
        <family val="2"/>
        <charset val="204"/>
      </rPr>
      <t>дер.
Новопокровское</t>
    </r>
  </si>
  <si>
    <r>
      <rPr>
        <sz val="8"/>
        <rFont val="Arial"/>
        <family val="2"/>
        <charset val="204"/>
      </rPr>
      <t>Перекладка водопроводных сетей в дер.Мордвинцево и
дер.Б.Константинов о</t>
    </r>
  </si>
  <si>
    <r>
      <rPr>
        <sz val="8"/>
        <rFont val="Arial"/>
        <family val="2"/>
        <charset val="204"/>
      </rPr>
      <t>Перекладка водопроводных
сетей в пос.Луч</t>
    </r>
  </si>
  <si>
    <r>
      <rPr>
        <sz val="8"/>
        <rFont val="Arial"/>
        <family val="2"/>
        <charset val="204"/>
      </rPr>
      <t>в застройке Цветочная(Анкудин
.Ш.-Цветочная-
«Щёлковский хутор»-дублёр пр.Гагарина</t>
    </r>
  </si>
  <si>
    <r>
      <rPr>
        <sz val="8"/>
        <rFont val="Arial"/>
        <family val="2"/>
        <charset val="204"/>
      </rPr>
      <t>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</si>
  <si>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п.21 Строительство автодорожных подходов к совмещенному мосту через р.
Ока в г.Нижний Новгород.</t>
    </r>
  </si>
  <si>
    <r>
      <rPr>
        <sz val="8"/>
        <rFont val="Arial"/>
        <family val="2"/>
        <charset val="204"/>
      </rPr>
      <t>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</si>
  <si>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ул.Большая Печёрская- М.Горького- Белинского-
Ковалихинская- Фрунзе</t>
    </r>
  </si>
  <si>
    <r>
      <rPr>
        <sz val="8"/>
        <rFont val="Arial"/>
        <family val="2"/>
        <charset val="204"/>
      </rPr>
      <t>строительством напорных канализационных линий и выносом
напорной канализации с</t>
    </r>
  </si>
  <si>
    <r>
      <rPr>
        <sz val="8"/>
        <rFont val="Arial"/>
        <family val="2"/>
        <charset val="204"/>
      </rPr>
      <t>территории завода ГМЗКНС ул.
Фибролитовая, 2</t>
    </r>
  </si>
  <si>
    <r>
      <rPr>
        <sz val="8"/>
        <rFont val="Arial"/>
        <family val="2"/>
        <charset val="204"/>
      </rPr>
      <t>строительством 2-ой напорной канализационной линии Д=400мм до врезки в напорную канализационную линию Д=350мм у дома №7 по ул.Ярошенко (КНС № 4 ул. Черняховского,
22 Г)</t>
    </r>
  </si>
  <si>
    <r>
      <rPr>
        <sz val="8"/>
        <rFont val="Arial"/>
        <family val="2"/>
        <charset val="204"/>
      </rPr>
      <t>Реконструкция напорной к/линии Д=200мм от КНС
«Полесская» и КНС
«Озерная» до КНС
«Ясная»</t>
    </r>
  </si>
  <si>
    <r>
      <rPr>
        <sz val="8"/>
        <rFont val="Arial"/>
        <family val="2"/>
        <charset val="204"/>
      </rPr>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</si>
  <si>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Реконструкция напорного к/ коллектора от КНС
«Ясная» до врезки в к/ коллектор</t>
    </r>
  </si>
  <si>
    <r>
      <rPr>
        <sz val="8"/>
        <rFont val="Arial"/>
        <family val="2"/>
        <charset val="204"/>
      </rPr>
      <t>Строительство напорного коллектора от КНС
«Ясная» через ул.Новые Пески, Новосельская до к/коллектора Д=1500мм по ул.Старая Канава</t>
    </r>
  </si>
  <si>
    <r>
      <rPr>
        <sz val="8"/>
        <rFont val="Arial"/>
        <family val="2"/>
        <charset val="204"/>
      </rPr>
      <t>Реконструкция самотечной к/линии до КНС «Юго-
Запад»</t>
    </r>
  </si>
  <si>
    <r>
      <rPr>
        <sz val="8"/>
        <rFont val="Arial"/>
        <family val="2"/>
        <charset val="204"/>
      </rPr>
      <t>2015-
2018</t>
    </r>
  </si>
  <si>
    <r>
      <rPr>
        <sz val="8"/>
        <rFont val="Arial"/>
        <family val="2"/>
        <charset val="204"/>
      </rPr>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t>
    </r>
  </si>
  <si>
    <r>
      <rPr>
        <sz val="8"/>
        <rFont val="Arial"/>
        <family val="2"/>
        <charset val="204"/>
      </rPr>
      <t>(дюкер) 111-НМП-НВК2 изм.3 ОС 01-01 Локальный сметный расчет №01-01-15 изм.1.
17350РД. ООО "Строймост" 2012г.</t>
    </r>
  </si>
  <si>
    <r>
      <rPr>
        <sz val="8"/>
        <rFont val="Arial"/>
        <family val="2"/>
        <charset val="204"/>
      </rPr>
      <t>Перекладка к/коллектора Д=1000мм от пер.Парниковый до станции
снеготаяния</t>
    </r>
  </si>
  <si>
    <r>
      <rPr>
        <sz val="8"/>
        <rFont val="Arial"/>
        <family val="2"/>
        <charset val="204"/>
      </rPr>
      <t>Перекладка к/линии Д=200мм по ул.Пискунова- ул.Ошарская до врезки в к/коллектор Д=400мм у дома
№33 по</t>
    </r>
  </si>
  <si>
    <r>
      <rPr>
        <sz val="8"/>
        <rFont val="Arial"/>
        <family val="2"/>
        <charset val="204"/>
      </rPr>
      <t>Обеспечение бесперебойного водоотведения существующих потребителей; в ТО информации о перспективной застройке нет (застройка территории в границах ул.Б.Покровская- Октябрьская-
Алексеевская-Пискунова</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</si>
  <si>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t>
    </r>
  </si>
  <si>
    <r>
      <rPr>
        <sz val="8"/>
        <rFont val="Arial"/>
        <family val="2"/>
        <charset val="204"/>
      </rPr>
      <t>Строительство напорной к/линии от КНС №6 (ул.
Комарова,15) до врезки в самотечный к/коллектор Д=600мм по по ул.Гончарова</t>
    </r>
  </si>
  <si>
    <r>
      <rPr>
        <sz val="8"/>
        <rFont val="Arial"/>
        <family val="2"/>
        <charset val="204"/>
      </rPr>
      <t>п.14Автодорожные подходы к совмещенному мосту через р.ока в г. Нижний Ногвород. 4
пусковой комплекс.</t>
    </r>
  </si>
  <si>
    <r>
      <rPr>
        <sz val="8"/>
        <rFont val="Arial"/>
        <family val="2"/>
        <charset val="204"/>
      </rPr>
      <t>Комарова,21) до врезки в напорный к/коллектор Д=300мм от КНС
№6</t>
    </r>
  </si>
  <si>
    <r>
      <rPr>
        <sz val="8"/>
        <rFont val="Arial"/>
        <family val="2"/>
        <charset val="204"/>
      </rPr>
      <t>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</si>
  <si>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Строительство
напорной к/линии от КНС</t>
    </r>
  </si>
  <si>
    <r>
      <rPr>
        <sz val="8"/>
        <rFont val="Arial"/>
        <family val="2"/>
        <charset val="204"/>
      </rPr>
      <t>Обеспечение бесперебойного
водоотведения существующих потребителей (по данным</t>
    </r>
  </si>
  <si>
    <r>
      <rPr>
        <sz val="8"/>
        <rFont val="Arial"/>
        <family val="2"/>
        <charset val="204"/>
      </rPr>
      <t>(ул.Металлистов,3в
) до врезки в напорный к/коллектор Д=800мм по Московскому шоссе</t>
    </r>
  </si>
  <si>
    <r>
      <rPr>
        <sz val="8"/>
        <rFont val="Arial"/>
        <family val="2"/>
        <charset val="204"/>
      </rPr>
      <t>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</si>
  <si>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Реконструкция напорного к/ коллектора Д=700мм от КНС
№14 (ул.Самочкина, 29) до врезки в напорный к/коллектор Д=1400мм в районе д. № по
ул.Самочкина</t>
    </r>
  </si>
  <si>
    <r>
      <rPr>
        <sz val="8"/>
        <rFont val="Arial"/>
        <family val="2"/>
        <charset val="204"/>
      </rPr>
      <t>Реконструкция напорного к/коллектора Д=400мм от КНС
«Рубо» (ул.Весенняя) до врезки в к/линию Д=900мм у дома
№5 по ул. Октябрьской</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</si>
  <si>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t>
    </r>
  </si>
  <si>
    <r>
      <rPr>
        <sz val="8"/>
        <rFont val="Arial"/>
        <family val="2"/>
        <charset val="204"/>
      </rPr>
      <t>Реконструкция напорного коллектора от КНС- 38 по Московскому шоссе до врезки в напорный к/коллектор Д=800мм у дома
№302 по Московскому шоссе</t>
    </r>
  </si>
  <si>
    <r>
      <rPr>
        <sz val="8"/>
        <rFont val="Arial"/>
        <family val="2"/>
        <charset val="204"/>
      </rPr>
      <t>Реконструкция КНС
(ул.Левинка,39г) и напорных коллекторов от КНС до врезки в к/коллектор Д=2000мм по ул.Бурнаковская</t>
    </r>
  </si>
  <si>
    <r>
      <rPr>
        <sz val="8"/>
        <rFont val="Arial"/>
        <family val="2"/>
        <charset val="204"/>
      </rPr>
      <t>Реконструкция к/коллектора Д=500-800-1000мм
в районе дома №30 по пр-ту Ильича до</t>
    </r>
  </si>
  <si>
    <r>
      <rPr>
        <sz val="8"/>
        <rFont val="Arial"/>
        <family val="2"/>
        <charset val="204"/>
      </rPr>
      <t>Обеспечение бесперебойного водоотведения существующих потребителей (по данным участка коллектор работает на
«подпоре»), в ТО информации о</t>
    </r>
  </si>
  <si>
    <r>
      <rPr>
        <sz val="8"/>
        <rFont val="Arial"/>
        <family val="2"/>
        <charset val="204"/>
      </rPr>
      <t>600-
800-
1000</t>
    </r>
  </si>
  <si>
    <r>
      <rPr>
        <sz val="8"/>
        <rFont val="Arial"/>
        <family val="2"/>
        <charset val="204"/>
      </rPr>
      <t>Обеспечение бесперебойного водоотведения существующих потребителей (по данным участка коллектор работает на
«подпоре»), в ТО информации о перспективных застройках нет</t>
    </r>
  </si>
  <si>
    <r>
      <rPr>
        <sz val="8"/>
        <rFont val="Arial"/>
        <family val="2"/>
        <charset val="204"/>
      </rPr>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r>
  </si>
  <si>
    <r>
      <rPr>
        <sz val="8"/>
        <rFont val="Arial"/>
        <family val="2"/>
        <charset val="204"/>
      </rPr>
      <t>п.20Строительство
автодорожных подходов к</t>
    </r>
  </si>
  <si>
    <r>
      <rPr>
        <sz val="8"/>
        <rFont val="Arial"/>
        <family val="2"/>
        <charset val="204"/>
      </rPr>
      <t>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</si>
  <si>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Перекладка к/линии Д=200мм от дома
№26 по ул.Родионова до к/коллектора Д400мм по ул.Ковровская</t>
    </r>
  </si>
  <si>
    <r>
      <rPr>
        <sz val="8"/>
        <rFont val="Arial"/>
        <family val="2"/>
        <charset val="204"/>
      </rPr>
      <t>С троительство к/сетей мкр-на
«Этна-2»</t>
    </r>
  </si>
  <si>
    <r>
      <rPr>
        <sz val="8"/>
        <rFont val="Arial"/>
        <family val="2"/>
        <charset val="204"/>
      </rPr>
      <t>Строительство к/сетей по
ул.Красноводская, Карельская,</t>
    </r>
  </si>
  <si>
    <r>
      <rPr>
        <sz val="8"/>
        <rFont val="Arial"/>
        <family val="2"/>
        <charset val="204"/>
      </rPr>
      <t>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</si>
  <si>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Строительство к/сетей пос.
Сахарный Дол</t>
    </r>
  </si>
  <si>
    <r>
      <rPr>
        <sz val="8"/>
        <rFont val="Arial"/>
        <family val="2"/>
        <charset val="204"/>
      </rPr>
      <t>Строительство к/сетей ул.Рощинская, Горная, Северная, Валдайская (пос.
Дубенки)</t>
    </r>
  </si>
  <si>
    <r>
      <rPr>
        <sz val="8"/>
        <rFont val="Arial"/>
        <family val="2"/>
        <charset val="204"/>
      </rPr>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здании решеток);</t>
    </r>
  </si>
  <si>
    <r>
      <rPr>
        <sz val="8"/>
        <rFont val="Arial"/>
        <family val="2"/>
        <charset val="204"/>
      </rPr>
      <t>реконструкция сооружений
механической очистки</t>
    </r>
  </si>
  <si>
    <r>
      <rPr>
        <sz val="8"/>
        <rFont val="Arial"/>
        <family val="2"/>
        <charset val="204"/>
      </rPr>
      <t>физический износ оборудования не позволяющий обеспечить
надежность и бесперебойность технологического процесса</t>
    </r>
  </si>
  <si>
    <r>
      <rPr>
        <sz val="8"/>
        <rFont val="Arial"/>
        <family val="2"/>
        <charset val="204"/>
      </rPr>
      <t>Нижегородской станции аэрации(НСА): реконструкция песколовок(механиче ское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r>
  </si>
  <si>
    <r>
      <rPr>
        <sz val="8"/>
        <rFont val="Arial"/>
        <family val="2"/>
        <charset val="204"/>
      </rPr>
      <t>реконструкция сооружений механической очистки Нижегородской станции аэрации(НСА): реконструкция блоков первичных отстойников1-ой и2- ой очередей сооружений с заменой щитовых затворов в распредкамерах, илоскребов, механического и
электротехнического</t>
    </r>
  </si>
  <si>
    <r>
      <rPr>
        <sz val="8"/>
        <rFont val="Arial"/>
        <family val="2"/>
        <charset val="204"/>
      </rPr>
      <t>оборудования насосных станций
сырого осадка</t>
    </r>
  </si>
  <si>
    <r>
      <rPr>
        <sz val="8"/>
        <rFont val="Arial"/>
        <family val="2"/>
        <charset val="204"/>
      </rPr>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 льной системы,
шандоров распредкамер);</t>
    </r>
  </si>
  <si>
    <r>
      <rPr>
        <sz val="8"/>
        <rFont val="Arial"/>
        <family val="2"/>
        <charset val="204"/>
      </rPr>
      <t>реконструкция сооружений биологической очистки НСА: реконструкция вторичных отстойников 1-ой и 2- ой очередей сооружений (замена илоскребов, щитовых затворов распределительной,
иловых и эрлифтных камер);</t>
    </r>
  </si>
  <si>
    <r>
      <rPr>
        <sz val="8"/>
        <rFont val="Arial"/>
        <family val="2"/>
        <charset val="204"/>
      </rPr>
      <t>реконструкция сооружений по обработке осадка(илоуплотните 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r>
  </si>
  <si>
    <r>
      <rPr>
        <sz val="8"/>
        <rFont val="Arial"/>
        <family val="2"/>
        <charset val="204"/>
      </rPr>
      <t>Реконструкция очистных
сооружений "Промстоки"</t>
    </r>
  </si>
  <si>
    <r>
      <rPr>
        <sz val="8"/>
        <rFont val="Arial"/>
        <family val="2"/>
        <charset val="204"/>
      </rPr>
      <t>Соблюдение установленных нормативов допустимых сбросов в
централизованную систему водоотведения</t>
    </r>
  </si>
  <si>
    <r>
      <rPr>
        <sz val="8"/>
        <rFont val="Arial"/>
        <family val="2"/>
        <charset val="204"/>
      </rPr>
      <t>оптимизация затрат по обслуживанию систем
водоотведения</t>
    </r>
  </si>
  <si>
    <r>
      <rPr>
        <sz val="8"/>
        <rFont val="Arial"/>
        <family val="2"/>
        <charset val="204"/>
      </rPr>
      <t>Замена насосного
оборудования</t>
    </r>
  </si>
  <si>
    <r>
      <t>Оценка величины необходимых капитальных вложений в строительство и реконструкцию объектов централизованных систем водоотведения</t>
    </r>
    <r>
      <rPr>
        <b/>
        <sz val="14"/>
        <rFont val="Times New Roman"/>
        <family val="1"/>
      </rPr>
      <t/>
    </r>
  </si>
  <si>
    <r>
      <t xml:space="preserve">Таблица 1  </t>
    </r>
    <r>
      <rPr>
        <sz val="18"/>
        <rFont val="Arial"/>
        <family val="2"/>
        <charset val="204"/>
      </rPr>
      <t>Обоснование мероприятий по водоотведению, определение финансовых потребностей с использованием объектов-аналогов.</t>
    </r>
  </si>
  <si>
    <t>КНС ул. Удмурдская, 37/1</t>
  </si>
  <si>
    <t>«Строительство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</si>
  <si>
    <t>п.4«Строительство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Сантех-проект", шифр 2485, закл. ГЭ
№ 0079-10/УГЭ -3094 от 15.02.2010</t>
  </si>
  <si>
    <t>Новое строительство. Переключение стоков в самотечном режиме от КНС-26 в коллектор по ул.
Лескова (от К0594 до К0180, Д=1000мм, L=625п.м)</t>
  </si>
  <si>
    <t>Прокладка нового напорного коллектора 2Д=500мм по ул. Ореховская до ул. Тяблинская (2Д=500мм, L=2800п.м)</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</si>
  <si>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</si>
  <si>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Перекладка Д=200мм по ул.Фильченкова от
ул.Приокская до коллектора Д=1800-1500 по ул.Чкалова
д=200</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</si>
  <si>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</si>
  <si>
    <t>Канализационный коллектор по ул. Нижегородская д=150-200</t>
  </si>
  <si>
    <t>Канализационная линия по ул. Корейская д=400</t>
  </si>
  <si>
    <t>Сооружение для ликвидации сброса промывных вод, сбору и перекачке осадка в
городскую канализацию</t>
  </si>
  <si>
    <t>Сооружение для ликвидации сброса промывных вод, сбору и перекачке осадка в
городскую канализацию на Ново-Сормовской
водопроводной станции</t>
  </si>
  <si>
    <t>п.49Восстановление дорожного покрытия после аварийно- восстановительных работ на инженерных
коммуникациях ОАО "Нижегородский водоканал"ЛСР №1435-
6,№1435-4 (р.2)</t>
  </si>
  <si>
    <t>Перекладка к/л Д=600мм по ул.Страж Революции (технически неисправен), перекладка
коллектора Д=1000мм по ул.Коминтерна, Сормовское шоссе от ул.Страж Революции до коллектора Д=1500мм по Московскому шоссе с увеличением
диаметра до 1500мм д=1500</t>
  </si>
  <si>
    <t>Территория застройки в границах ул.Коминтерна, Страж Революции, Гвардейцев, Новосибирская в Московском районе Д=600м: h/d=0,8-0,9, участки с контруклоном. Д=1000мм:
Небольшой участок при стр-ве метро вынесли с контруклоном, h/d=1</t>
  </si>
  <si>
    <t>Перекладка канализационного коллектора Д=400мм на Д=500мм по ул.
Белинского от ул. Ванеева до ул. Полтавская д=500</t>
  </si>
  <si>
    <t>Перекладка канализационной
линии Д=1200 мм по ул. 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д=</t>
  </si>
  <si>
    <t>Объекты -аналоги для определения стоимости
отсутствуют. Во всех УСН на момент формирования таблицы расценки на диаметры указаны только до Д=1000 мм.</t>
  </si>
  <si>
    <t>Строительство
очистных сооружений с полями фильтрации или КНС и напорных канализационных линий 2Д=400мм до Д=3000мм. д=2*400</t>
  </si>
  <si>
    <t>Реконструкция напорного коллектора по Московскому шоссе от шоссе Масложиркомбината до ул.Самаркандская д=1020</t>
  </si>
  <si>
    <t>в границах Кима, Хальзовская, Свободы, ул.Хальзовская, Вахтангова, Новосельская, Новые пески, ул.Коминтерна</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</si>
  <si>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</si>
  <si>
    <t>в пос. Нагулино в границах ул.Объединения,
Усадебная, Нагулинская, Тарханова</t>
  </si>
  <si>
    <t>в застройке по пр.Кораблестроителей</t>
  </si>
  <si>
    <t>Территория перспективной застройки в р-не
Анкудиновского шоссе и совхоза
«Цветы»</t>
  </si>
  <si>
    <t>в застройке ул.Батумская- г.Елисеева</t>
  </si>
  <si>
    <t>в застройке по
ул.Серафимовича-Цветочная</t>
  </si>
  <si>
    <t>в застройке
ул.Тверская- Генкиной-Ашхабадская- Белинского</t>
  </si>
  <si>
    <t>КНС № 23 ул. Красных Зорь, 23</t>
  </si>
  <si>
    <t>Повышение надежности работы канализационных сетей и
сооружений, Снижение эксплуатационных затрат</t>
  </si>
  <si>
    <t>КНС № 11 ул. Гаугеля, 28</t>
  </si>
  <si>
    <t xml:space="preserve"> КНС  ул. Кима, д.339А </t>
  </si>
  <si>
    <t>реконструкция сооружений по доочистке сточных вод-биологических прудов (чистка от осадка, кустарников и высокоствольных деревьев,
восстановление шандорных камер)</t>
  </si>
  <si>
    <t>Мероприятия ООО "Заводские сети":</t>
  </si>
  <si>
    <t>источник финансирования - Федеральная программа</t>
  </si>
  <si>
    <t>Техперевооружение очистных сооружений «Промстоки» (ОТР)</t>
  </si>
  <si>
    <t>Выполнение требований ФЗ 225</t>
  </si>
  <si>
    <t>Комммерческое прдложение фирмы АО "ДАР/ВОДГЕО""</t>
  </si>
  <si>
    <r>
      <t>Техперевооружение фекального самотечного коюллектора Ф 300 мм (L=90 м)</t>
    </r>
    <r>
      <rPr>
        <sz val="18"/>
        <rFont val="Times New Roman"/>
        <family val="1"/>
        <charset val="204"/>
      </rPr>
      <t xml:space="preserve"> </t>
    </r>
    <r>
      <rPr>
        <sz val="12"/>
        <rFont val="Times New Roman"/>
        <family val="1"/>
        <charset val="204"/>
      </rPr>
      <t xml:space="preserve">вдоль цеха УГЭ </t>
    </r>
  </si>
  <si>
    <t>Модернизация позволит сократить количество аварий на 1 км/сети, обеспечит надежность работы централизованной системы  города и возможность подключения новых абонентов</t>
  </si>
  <si>
    <t xml:space="preserve">Коммерческое предложение фирмы ООО "СТРОЙКОМСИТИ-НН" </t>
  </si>
  <si>
    <t xml:space="preserve">  1. Мероприятия в сфере водоотведения</t>
  </si>
  <si>
    <t>Техперевооружение фекального самотечного коллектора Ду 300 мм (L=50м) с южной стороны корпуса «Чайка»</t>
  </si>
  <si>
    <t>Локальный ресурсный сметный расчет №18 "Модернизация фекального самотечного коллектора Ду 500 мм (L=50м) с южной стороны корпуса «Чайка»"</t>
  </si>
  <si>
    <t>Локальный ресурсный сметный расчет №15 "Модернизация фекального самотечного коллектора Ду 200 мм (L=50м) с западной стороны ПЛА"</t>
  </si>
  <si>
    <t>Прокладка кабельной линии 0,4 кВ от КНС учебного центра до железнодорожной подстанции (резервное питание)</t>
  </si>
  <si>
    <t>Прокладка кабельной линии позволит бесперебойно работать КНС</t>
  </si>
  <si>
    <t>Комммерческое прдложение ООО "ПроМиТА"</t>
  </si>
  <si>
    <t xml:space="preserve">3200
</t>
  </si>
  <si>
    <t>Коммерческое предложение ООО НТЦ "Реставратор"</t>
  </si>
  <si>
    <t>Техперевооружение фекального самотечного коллектора Ду 200 мм (L=50м) с западной стороны ПЛА</t>
  </si>
  <si>
    <t>Закрепление грунтов основания смотровой камеры и ливневого коллектора Ду 3200 мм (L=100м) у Северной проходной ПАО «ГАЗ»</t>
  </si>
  <si>
    <t xml:space="preserve">Техперевооружение ливневого напорного коллектора Ду 500 мм (L=2000м) от 7 проходной ПАО «ГАЗ» до О.С. «Промстоки» </t>
  </si>
  <si>
    <t>Локальный ресурсный сметный расчет №21 "Модернизация ливневого напорного коллектора Ду 500 мм (L=2000м) от 7 проходной ПАО «ГАЗ» до О.С. «Промстоки»"</t>
  </si>
  <si>
    <t xml:space="preserve">Техперевооружение шламопровода Ду 400 мм (L=100м) </t>
  </si>
  <si>
    <t>Модернизация позволит сократить количество аварий на 1 км/сети, обеспечит надежность работы объектов ПАО "ГАЗ"</t>
  </si>
  <si>
    <t xml:space="preserve">Локальный ресурсный сметный расчет №23 "Модернизация шламопровода Ду 400 мм (L=100м)  </t>
  </si>
  <si>
    <t xml:space="preserve">  2. Мероприятия в сфере гидрозолоудаления</t>
  </si>
  <si>
    <t>источник финансирования - ФП «Оздоровление Волги»</t>
  </si>
  <si>
    <t>строительством напорных канализационных линий и выносом
напорной канализации с территории завода ГМЗКНС ул.Фибролитовая, 2</t>
  </si>
  <si>
    <t>Перекладка к/линии Д=200мм по ул.Верхне- Волжская набережная до врезки в перекладываемую к/линию Д=300мм в районе трамплина</t>
  </si>
  <si>
    <t>Перекладка к/линии Д=200мм по ул.Пискунова- ул.Ошарская до врезки в к/коллектор Д=400мм у дома
№33 по ул.Октябрьской</t>
  </si>
  <si>
    <t>Обеспечение бесперебойного водоотведения существующих потребителей; в ТО информации о перспективной застройке нет (застройка территории в границах ул.Б.Покровская- Октябрьская-
Алексеевская-Пискунова одобрена Градсоветом при губернаторе)</t>
  </si>
  <si>
    <t>Строительство напорной к/линии от КНС №7 (ул. Комарова,21) до врезки в напорный к/коллектор Д=300мм от КНС
№6</t>
  </si>
  <si>
    <t>Строительство
напорной к/линии от КНС (ул.Металлистов,3в
) до врезки в напорный к/коллектор Д=800мм по Московскому шоссе</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</si>
  <si>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</si>
  <si>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Реконструкция напорного к/коллектора Д=400мм от КНС
«Рубо» (ул.Весенняя) до врезки в к/линию Д=900мм у дома
№5 по ул. Октябрьской революции</t>
  </si>
  <si>
    <t>Реконструкция к/коллектора Д=500-800-1000мм
в районе дома №30 по пр-ту Ильича до КНС № 10 (пр-т Ленина,94б)</t>
  </si>
  <si>
    <t>Обеспечение бесперебойного водоотведения существующих потребителей (по данным участка коллектор работает на
«подпоре»), в ТО информации о перспективных застройках нет</t>
  </si>
  <si>
    <t>Строительство к/линии по ул.Родионова от дома №128 -52 до врезки в перекладываемую к/линию Д=200мм в районе д. №26 по ул.Родионова</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</si>
  <si>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</si>
  <si>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Строительство к/сетей по
ул.Красноводская, Карельская, Агрономическая, Рыбинская, Канашская, Верхнеудинская, Пригородная</t>
  </si>
  <si>
    <t>реконструкция сооружений механической очистки Нижегородской станции аэрации(НСА): реконструкция блоков первичных отстойников1-ой и2- ой очередей сооружений с заменой щитовых затворов в распредкамерах, илоскребов, механического и электротехнического оборудования насосных станций сырого осадка</t>
  </si>
  <si>
    <t>Территории застройки: · В границах улиц 1-я Оранжерейная, Серафимовича, Цветочная в Советском районе · по улице 2-я Оранжерейная (участок №1) в Советском районе · по улице 2-я Оранжерейная (участок №2) в Советском районе · по улице 1-я Оранжерейная в Советском районе Проект застройки и межевания части квартала в границах ул. Тимирязева-пер. Плодовый- ул. Пушкина в Советском районе. Проект планировки территории в границах улиц Белинского, Полтавская, Невзоровых, Ижорская. Территория по улице 2- я Оранжерейная (участок №1 и №2)</t>
  </si>
  <si>
    <t>Реконструкция напорного к/ коллектора от КНС
«Ясная» до врезки в к/ коллектор Д=400мм в районе д.93 по ул.Свободы</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</si>
  <si>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</si>
  <si>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реконструкция сооружений
механической очистки Нижегородской станции аэрации(НСА): реконструкция песколовок(механиче ское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</si>
  <si>
    <t>Строительство сооружений для 
ликвидации сброса промывных вод,  сбору и перекачке осадка в городскую канализацию на Ново-
Сормовской водопроводной станции</t>
  </si>
  <si>
    <t>МОДЕРНИЗАЦИЯ
КНС  № 8 с ТП, ул. Люкина, д.5Г (инв.№
000010012)</t>
  </si>
  <si>
    <t>МОДЕРНИЗАЦИЯ КНС  № 26 ул.
Коломенская, д.6-б (инв.№ 000110043)</t>
  </si>
  <si>
    <t>Кан.ул Чкалова  д.13инв.номер000377648
,Чкалова 13  диаметром
200</t>
  </si>
  <si>
    <t>Реконструкция 1-го
напорного Автозаводского коллектора от КНС "Кавказ" до дюкера
д=1420</t>
  </si>
  <si>
    <t>Перекладка к.л. Д=200мм по ул.
Прокофьева на Д=250мм.     д=250</t>
  </si>
  <si>
    <t>Перекладка к/л Д=600мм по ул.Страж Революции (технически неисправен), перекладка коллектора Д=1000мм по ул.Коминтерна, Сормовское шоссе от
ул.Страж Революции до коллектора Д=1500мм по Московскому шоссе с увеличением диаметра до 1500мм
д=1500</t>
  </si>
  <si>
    <t>Перекладка Д=200мм по ул.Белинского до
Д=400мм по ул.Белинского угол ул.Ванеева д=400</t>
  </si>
  <si>
    <t>Реконструкция канализационного коллектора Д=600мм на
Д=800мм по ул.Артельная д=800</t>
  </si>
  <si>
    <t>Строительство очистных сооружений с
полями фильтрации или КНС и напорных канализационных линий 2Д=400мм до Д=3000мм.   д=2*400</t>
  </si>
  <si>
    <t>Канализационная линия от ул. Федосеенко, 91
на КНС Федосеенко (доД=500мм) д=150-200</t>
  </si>
  <si>
    <t>Канализационная линия по ул. Ломоносова
д=200</t>
  </si>
  <si>
    <t>в границах ул.Дружбы, Снежная, Палехская,
Кировская, Станкозаводская, Новикова-Прибоя, Чусовая, Карская, Удмуртская, Можайская, Счастливая, Флотская,
Читинская, Тельмана</t>
  </si>
  <si>
    <t>в застройке
ул.Малоэтажная и Шнитникова</t>
  </si>
  <si>
    <t>в застройке ул.Батумская-
г.Елисеева</t>
  </si>
  <si>
    <t>ул.Большая Печёрская-
М.Горького-Белинского-
Ковалихинская-Фрунзе</t>
  </si>
  <si>
    <t>Строительство к/линии
от застройки до врезки в перекладываемую к/линию Д=300мм в районе д.39 по
ул.М.Тореза</t>
  </si>
  <si>
    <t>Строительство напорной к/ линии от КНС №4
(ул.Куйбышева, 51а) до врезки в к/коллектор
Д=1000мм по Сормовскому шоссе</t>
  </si>
  <si>
    <r>
      <rPr>
        <sz val="8"/>
        <rFont val="Times New Roman"/>
        <family val="1"/>
      </rPr>
      <t>Реконструкция напорного к/</t>
    </r>
    <r>
      <rPr>
        <sz val="8"/>
        <rFont val="Times New Roman"/>
        <family val="1"/>
      </rPr>
      <t>коллектора Д=700мм от</t>
    </r>
  </si>
  <si>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</si>
  <si>
    <t>Строительство к/сетей по ул.Возрождения,
Деревообделочная, Мичурина, Трамвайная</t>
  </si>
  <si>
    <t>реконструкция
сооружений механической очистки Нижегородской станции аэрации(НСА): реконструкция песколовок(механическ 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</si>
  <si>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воздухораспределитель
ной системы, шандоров распредкамер);</t>
  </si>
  <si>
    <r>
      <rPr>
        <sz val="8"/>
        <rFont val="Arial"/>
        <family val="2"/>
        <charset val="204"/>
      </rPr>
      <t>Строительство полигона по хранению осадка сточных вод на
НСА</t>
    </r>
  </si>
  <si>
    <r>
      <rPr>
        <sz val="8"/>
        <rFont val="Arial"/>
        <family val="2"/>
        <charset val="204"/>
      </rPr>
      <t>Строительство сливных станций жидких
отходов</t>
    </r>
  </si>
  <si>
    <r>
      <rPr>
        <sz val="8"/>
        <rFont val="Arial"/>
        <family val="2"/>
        <charset val="204"/>
      </rPr>
      <t>Строительство сооружений по
утилизации биогаза на НСА</t>
    </r>
  </si>
  <si>
    <r>
      <rPr>
        <sz val="8"/>
        <rFont val="Arial"/>
        <family val="2"/>
        <charset val="204"/>
      </rPr>
      <t>КНС № 11 ул. Гаугеля,
28</t>
    </r>
  </si>
  <si>
    <t>КНС № 31 Московское шоссе, 318 В</t>
  </si>
  <si>
    <r>
      <rPr>
        <sz val="8"/>
        <rFont val="Arial"/>
        <family val="2"/>
        <charset val="204"/>
      </rPr>
      <t>Перекладка к.л. Д=150мм по ул.Фильченкова на Д=250мм, далее Д=400мм по ул.Приокская до коллектора Д=2000мм
по ул.Чкалова.   д=250- 400</t>
    </r>
  </si>
  <si>
    <r>
      <rPr>
        <sz val="8"/>
        <rFont val="Arial"/>
        <family val="2"/>
        <charset val="204"/>
      </rPr>
      <t>Перекладка самотечного коллектора Д=1000мм на Д=1500мм по пр.
Героев д=1500</t>
    </r>
  </si>
  <si>
    <r>
      <rPr>
        <sz val="8"/>
        <rFont val="Arial"/>
        <family val="2"/>
        <charset val="204"/>
      </rPr>
      <t>Перекладка коллектора Д=200м на Д=400мм по ул.Невзоровых от ул.Студеная до
ул.Ванеева.  д=400</t>
    </r>
  </si>
  <si>
    <r>
      <rPr>
        <sz val="8"/>
        <rFont val="Arial"/>
        <family val="2"/>
        <charset val="204"/>
      </rPr>
      <t>Переложить существующий коллектор Д=400мм по ул. Невзоровых от застройки до Д=600мм
по ул.Невзоровых д=500</t>
    </r>
  </si>
  <si>
    <r>
      <rPr>
        <sz val="8"/>
        <rFont val="Arial"/>
        <family val="2"/>
        <charset val="204"/>
      </rPr>
      <t>Перекладка канализационного коллектора Д=400мм на Д=500мм по ул.
Белинского от ул. Ванеева до ул.
Полтавская д=500</t>
    </r>
  </si>
  <si>
    <r>
      <rPr>
        <sz val="8"/>
        <rFont val="Arial"/>
        <family val="2"/>
        <charset val="204"/>
      </rPr>
      <t>Канализационная линия
самотечная на КНС Федосеенко, 88г д=500</t>
    </r>
  </si>
  <si>
    <r>
      <rPr>
        <sz val="8"/>
        <rFont val="Arial"/>
        <family val="2"/>
        <charset val="204"/>
      </rPr>
      <t>Канализационная линия
по ул. Шимборского от д.10 д=200</t>
    </r>
  </si>
  <si>
    <r>
      <rPr>
        <sz val="8"/>
        <rFont val="Arial"/>
        <family val="2"/>
        <charset val="204"/>
      </rPr>
      <t>Канализационная линия
по ул. Суетинская д=250</t>
    </r>
  </si>
  <si>
    <r>
      <rPr>
        <sz val="8"/>
        <rFont val="Arial"/>
        <family val="2"/>
        <charset val="204"/>
      </rPr>
      <t>Канализационная линия по Верхне-Волжской наб. в р-не трамплина
д=200</t>
    </r>
  </si>
  <si>
    <r>
      <rPr>
        <sz val="8"/>
        <rFont val="Arial"/>
        <family val="2"/>
        <charset val="204"/>
      </rPr>
      <t>Канализационная линия
от ул. Медицинская до ул. Корейская д=200</t>
    </r>
  </si>
  <si>
    <r>
      <rPr>
        <sz val="8"/>
        <rFont val="Arial"/>
        <family val="2"/>
        <charset val="204"/>
      </rPr>
      <t>Канализационная линия
по ул. Пушкина д=150- 200</t>
    </r>
  </si>
  <si>
    <r>
      <rPr>
        <sz val="8"/>
        <rFont val="Arial"/>
        <family val="2"/>
        <charset val="204"/>
      </rPr>
      <t>Канализационная линия по ул. Горловская (от
ул. Рукавишников) д=150-200</t>
    </r>
  </si>
  <si>
    <r>
      <rPr>
        <sz val="8"/>
        <rFont val="Arial"/>
        <family val="2"/>
        <charset val="204"/>
      </rPr>
      <t>Канализационная линия
Д=400мм ул.40 лет Победы,16 д=400</t>
    </r>
  </si>
  <si>
    <r>
      <rPr>
        <sz val="8"/>
        <rFont val="Arial"/>
        <family val="2"/>
        <charset val="204"/>
      </rPr>
      <t>1 409
558,10</t>
    </r>
  </si>
  <si>
    <r>
      <rPr>
        <sz val="8"/>
        <rFont val="Arial"/>
        <family val="2"/>
        <charset val="204"/>
      </rPr>
      <t>2 900
870,56</t>
    </r>
  </si>
  <si>
    <r>
      <rPr>
        <sz val="8"/>
        <rFont val="Arial"/>
        <family val="2"/>
        <charset val="204"/>
      </rPr>
      <t>1 005
232,51</t>
    </r>
  </si>
  <si>
    <r>
      <rPr>
        <sz val="8"/>
        <rFont val="Arial"/>
        <family val="2"/>
        <charset val="204"/>
      </rPr>
      <t>1 216
301,33</t>
    </r>
  </si>
  <si>
    <r>
      <rPr>
        <sz val="8"/>
        <rFont val="Arial"/>
        <family val="2"/>
        <charset val="204"/>
      </rPr>
      <t>2 503
148,14</t>
    </r>
  </si>
  <si>
    <r>
      <rPr>
        <sz val="8"/>
        <rFont val="Arial"/>
        <family val="2"/>
        <charset val="204"/>
      </rPr>
      <t>пос. Орловские дворики, Московское
шоссе</t>
    </r>
  </si>
  <si>
    <r>
      <rPr>
        <sz val="8"/>
        <rFont val="Arial"/>
        <family val="2"/>
        <charset val="204"/>
      </rPr>
      <t>2 396
499,75</t>
    </r>
  </si>
  <si>
    <r>
      <rPr>
        <sz val="8"/>
        <rFont val="Arial"/>
        <family val="2"/>
        <charset val="204"/>
      </rPr>
      <t>4 931
996,48</t>
    </r>
  </si>
  <si>
    <r>
      <rPr>
        <sz val="8"/>
        <rFont val="Arial"/>
        <family val="2"/>
        <charset val="204"/>
      </rPr>
      <t>2 327
962,13</t>
    </r>
  </si>
  <si>
    <r>
      <rPr>
        <sz val="8"/>
        <rFont val="Arial"/>
        <family val="2"/>
        <charset val="204"/>
      </rPr>
      <t>4 790
946,07</t>
    </r>
  </si>
  <si>
    <r>
      <rPr>
        <sz val="8"/>
        <rFont val="Arial"/>
        <family val="2"/>
        <charset val="204"/>
      </rPr>
      <t>в квартале "Старое
Канавино"</t>
    </r>
  </si>
  <si>
    <t>дер.Новопокровское</t>
  </si>
  <si>
    <r>
      <rPr>
        <sz val="8"/>
        <rFont val="Arial"/>
        <family val="2"/>
        <charset val="204"/>
      </rPr>
      <t>Территория перспективной застройки в р-не Анкудиновского шоссе
и совхоза «Цветы»</t>
    </r>
  </si>
  <si>
    <r>
      <rPr>
        <sz val="8"/>
        <rFont val="Arial"/>
        <family val="2"/>
        <charset val="204"/>
      </rPr>
      <t>Перекладка водопроводных сетей в дер.Мордвинцево и
дер.Б.Константиново</t>
    </r>
  </si>
  <si>
    <r>
      <rPr>
        <sz val="8"/>
        <rFont val="Arial"/>
        <family val="2"/>
        <charset val="204"/>
      </rPr>
      <t>Перекладка водопроводных сетей в
пос.Луч</t>
    </r>
  </si>
  <si>
    <r>
      <rPr>
        <sz val="8"/>
        <rFont val="Arial"/>
        <family val="2"/>
        <charset val="204"/>
      </rPr>
      <t>в застройке ул.Белинского-
Тверская-Невзоровых- Студёная</t>
    </r>
  </si>
  <si>
    <r>
      <rPr>
        <sz val="8"/>
        <rFont val="Arial"/>
        <family val="2"/>
        <charset val="204"/>
      </rPr>
      <t>в застройке Шевченко-
3-я Ямская-Большие Овраги</t>
    </r>
  </si>
  <si>
    <t>в застройке ул.Сеченова-Тургенева</t>
  </si>
  <si>
    <r>
      <rPr>
        <sz val="8"/>
        <rFont val="Arial"/>
        <family val="2"/>
        <charset val="204"/>
      </rPr>
      <t>Реконструкция самотечной к/ сети Д=300ммот д.55 по ул.Космической до
КНС №29.</t>
    </r>
  </si>
  <si>
    <r>
      <rPr>
        <sz val="8"/>
        <rFont val="Arial"/>
        <family val="2"/>
        <charset val="204"/>
      </rPr>
      <t>Реконструкция самотечной к/линии Д=400мм у д.7 по ул.Коломенская до врезки в коллектор
Д=1400мм</t>
    </r>
  </si>
  <si>
    <r>
      <rPr>
        <sz val="8"/>
        <rFont val="Arial"/>
        <family val="2"/>
        <charset val="204"/>
      </rPr>
      <t>Реконструкция самотечной к/линии до
КНС «Юго-Запад»</t>
    </r>
  </si>
  <si>
    <r>
      <rPr>
        <sz val="8"/>
        <rFont val="Arial"/>
        <family val="2"/>
        <charset val="204"/>
      </rPr>
      <t>Перекладка к/ коллектора Д=400мм от ул.Корейская до врезки в к/коллектор Д=1000мм в районе д.6
по ул.Углова</t>
    </r>
  </si>
  <si>
    <r>
      <rPr>
        <sz val="8"/>
        <rFont val="Arial"/>
        <family val="2"/>
        <charset val="204"/>
      </rPr>
      <t>Перекладка к/ коллектора Д=800мм в районе д.95 по ул.Ошарская до врезки в к/коллектор Д=1200мм в районе
д.20 по пер.Прудному</t>
    </r>
  </si>
  <si>
    <r>
      <rPr>
        <sz val="8"/>
        <rFont val="Arial"/>
        <family val="2"/>
        <charset val="204"/>
      </rPr>
      <t>Перекладка к/коллектора Д=1000мм от пер.Парниковый до
станции снеготаяния</t>
    </r>
  </si>
  <si>
    <r>
      <rPr>
        <sz val="8"/>
        <rFont val="Arial"/>
        <family val="2"/>
        <charset val="204"/>
      </rPr>
      <t>Перекладка к/линии Д=200мм по ул.Верхне- Волжская набережная до врезки в перекладываемую к/линию Д=300мм в
районе трамплина</t>
    </r>
  </si>
  <si>
    <r>
      <rPr>
        <sz val="8"/>
        <rFont val="Arial"/>
        <family val="2"/>
        <charset val="204"/>
      </rPr>
      <t>Перекладка к/линии Д=300мм по ул.Дальняя до врезки в перекладываемую к/линию Д=500мм по ул
Черниговская</t>
    </r>
  </si>
  <si>
    <r>
      <rPr>
        <sz val="8"/>
        <rFont val="Arial"/>
        <family val="2"/>
        <charset val="204"/>
      </rPr>
      <t>Перекладка к/линии Д=200мм по ул.Пискунова- ул.Ошарская до врезки в к/коллектор Д=400мм
у дома №33 по ул.Октябрьской</t>
    </r>
  </si>
  <si>
    <r>
      <rPr>
        <sz val="8"/>
        <rFont val="Arial"/>
        <family val="2"/>
        <charset val="204"/>
      </rPr>
      <t>Реконструкция напорного к/коллектора Д=400мм от КНС
«Рубо» (ул.Весенняя) до врезки в к/линию Д=900мм у дома №5 по ул. Октябрьской
революции</t>
    </r>
  </si>
  <si>
    <r>
      <rPr>
        <sz val="8"/>
        <rFont val="Arial"/>
        <family val="2"/>
        <charset val="204"/>
      </rPr>
      <t>Реконструкция напорного коллектора от КНС-38 по Московскому шоссе до врезки в напорный к/коллектор Д=800мм у дома №302 по
Московскому шоссе</t>
    </r>
  </si>
  <si>
    <r>
      <rPr>
        <sz val="8"/>
        <rFont val="Arial"/>
        <family val="2"/>
        <charset val="204"/>
      </rPr>
      <t>Реконструкция к/коллектора Д=500- 800-1000мм в районе дома №30 по пр-ту
Ильича до КНС № 10 (пр-т Ленина,94б)</t>
    </r>
  </si>
  <si>
    <r>
      <rPr>
        <sz val="8"/>
        <rFont val="Arial"/>
        <family val="2"/>
        <charset val="204"/>
      </rPr>
      <t>Реконструкция к/линии Д=500мм в районе дома
№22 по пр-ту Октября до врезки в к/коллектор Д=700мм  в районе дома №7 по
ул.Поющева</t>
    </r>
  </si>
  <si>
    <r>
      <rPr>
        <sz val="8"/>
        <rFont val="Arial"/>
        <family val="2"/>
        <charset val="204"/>
      </rPr>
      <t>Строительство к/сетей по ул.Красноводская, Карельская, Агрономическая, Рыбинская, Канашская, Верхнеудинская,
Пригородная</t>
    </r>
  </si>
  <si>
    <r>
      <rPr>
        <sz val="8"/>
        <rFont val="Arial"/>
        <family val="2"/>
        <charset val="204"/>
      </rPr>
      <t>Строительство к/сетей
пос Ляхова</t>
    </r>
  </si>
  <si>
    <r>
      <rPr>
        <sz val="8"/>
        <rFont val="Arial"/>
        <family val="2"/>
        <charset val="204"/>
      </rPr>
      <t>Строительство к/сетей
пос. Сахарный Дол</t>
    </r>
  </si>
  <si>
    <r>
      <rPr>
        <sz val="8"/>
        <rFont val="Arial"/>
        <family val="2"/>
        <charset val="204"/>
      </rPr>
      <t>Строительство к/сетей ул.Рощинская, Горная,
Северная, Валдайская (пос. Дубенки)</t>
    </r>
  </si>
  <si>
    <r>
      <rPr>
        <sz val="8"/>
        <rFont val="Arial"/>
        <family val="2"/>
        <charset val="204"/>
      </rPr>
      <t>реконструкция сооружений механической очистки Нижегородской станции аэрации(НСА): реконструкция блоков первичных отстойников1-ой и2-ой очередей сооружений с заменой щитовых затворов в распредкамерах, илоскребов, механического и электротехнического оборудования насосных
станций сырого осадка</t>
    </r>
  </si>
  <si>
    <r>
      <rPr>
        <sz val="8"/>
        <rFont val="Arial"/>
        <family val="2"/>
        <charset val="204"/>
      </rPr>
      <t>реконструкция сооружений биологической очистки НСА: реконструкция вторичных отстойников 1-ой и 2-ой очередей сооружений (замена илоскребов, щитовых затворов распределительной,
иловых и эрлифтных камер);</t>
    </r>
  </si>
  <si>
    <r>
      <rPr>
        <sz val="8"/>
        <rFont val="Arial"/>
        <family val="2"/>
        <charset val="204"/>
      </rPr>
      <t>реконструкция сооружений по доочистке сточных вод- биологических прудов (чистка от осадка, кустарников и высокоствольных деревьев,
восстановление шандорных камер)</t>
    </r>
  </si>
  <si>
    <r>
      <rPr>
        <sz val="8"/>
        <rFont val="Arial"/>
        <family val="2"/>
        <charset val="204"/>
      </rPr>
      <t>реконструкция сооружений по обработке осадка(илоуплотнители,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r>
  </si>
  <si>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расположенных в здании решеток);</t>
  </si>
  <si>
    <t>КНС № 23 ул. Красных
Зорь, 23</t>
  </si>
  <si>
    <t>КНС ул. Фибролитовая,2</t>
  </si>
  <si>
    <t>КНС ул. Березовская,102</t>
  </si>
  <si>
    <t>КНС ул. Тропинина, 13В</t>
  </si>
  <si>
    <t>КНС парк "Дубки" ул. Адмирала Нахимова, 1А</t>
  </si>
  <si>
    <t>Примечание</t>
  </si>
  <si>
    <t>№ п/п</t>
  </si>
  <si>
    <t>Наименование объекта</t>
  </si>
  <si>
    <t>Обоснование реализации мероприятия</t>
  </si>
  <si>
    <t>Ед.изм</t>
  </si>
  <si>
    <t>Диаме тры</t>
  </si>
  <si>
    <t>Сроки реализации
мероприя тия, годы</t>
  </si>
  <si>
    <t>Финансовые потребности по объекту тыс.руб.</t>
  </si>
  <si>
    <t>Наименование сметы аналога</t>
  </si>
  <si>
    <t>Финансо вые потребно сти по
объекту тыс.руб.</t>
  </si>
  <si>
    <t>Модернизация станции аэрации с установкой УФО сточных вод</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</si>
  <si>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К1-19 по ул.Ильинская) Пусковой комплекс 3  17350РД Локальный сметный расчет №6-4.1 ООС 01-10. ООО "Строймост" 2012 г.</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</si>
  <si>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</si>
  <si>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 НВК1) ОС 01-01
Локальный сметный расчет №01-01-06к.
Перекладка сетей канализации К1  17350РД/1.ОАО
"Институт Гипростроймост" 2012г.</t>
  </si>
  <si>
    <t>Автодорожные подходы к совмещенному мосту через р.ока в г. Нижний Ногвород. 4 пусковой комплекс.
Переустройство сетей водопровода и канализации (111-НМП- НВК1) ОС 01-01
Локальный сметный расчет №01-01-06к. Перекладка сетей канализации К1 17350РД/1.ОАО
"Институт Гипростроймост" 2012г.</t>
  </si>
  <si>
    <t>Открытым спосом, труба ПЭ Ф150 мм. 9 п.м.</t>
  </si>
  <si>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 (дюкер) 111-НМП- НВК2 изм.3 ОС 01-01 Локальный сметный расчет №01-01-15 изм.1. 17350РД. ООО "Строймост" 2012г.</t>
  </si>
  <si>
    <t>ГНБ ст. электросвар. Прямош. Труба Ф1420*10 мм. 36 п.м.
Труба ВЧШГД 1000 мм 85п.м. труба ст.электросвар.прямошов. 1020*12 мм. 3 м. общая протяженность 124 п.м</t>
  </si>
  <si>
    <t>№</t>
  </si>
  <si>
    <t>Наименование</t>
  </si>
  <si>
    <t>Вид работ</t>
  </si>
  <si>
    <t>Ед. изме рени я</t>
  </si>
  <si>
    <t>Стоимость ед. по смете- аналогу, тыс.руб. без НДС на 1 п.м. (на 1 ед.)</t>
  </si>
  <si>
    <t>Стоимость ед. по смете- аналогу по сост. на I кв. 2014 г., тыс.руб. без НДС на 1 п.м. (на 1
ед.) *</t>
  </si>
  <si>
    <t>Смета-аналог</t>
  </si>
  <si>
    <t>Характеристика объекта аналога</t>
  </si>
  <si>
    <t>Канализация Д=110 мм.</t>
  </si>
  <si>
    <t>перекладка</t>
  </si>
  <si>
    <t>1 п.м.</t>
  </si>
  <si>
    <t>Канализация Д=150 мм.</t>
  </si>
  <si>
    <t>Канализация Д=160 мм.</t>
  </si>
  <si>
    <t>Канализация Д=200 мм.</t>
  </si>
  <si>
    <t>Канализация Д=300- 400 мм.</t>
  </si>
  <si>
    <t>Канализация Д=600 мм.</t>
  </si>
  <si>
    <t>Канализация Д=1000 мм.</t>
  </si>
  <si>
    <t>Канализация Д=2000 мм.</t>
  </si>
  <si>
    <t>Восстановление дорожного покрытия</t>
  </si>
  <si>
    <t>1 м2</t>
  </si>
  <si>
    <t>1 м2 асфальтобетонное покрытие в хозпроезде (смесь марки III, тип Д),1 м2 Устройство щебеночного основания под хоз/проездом</t>
  </si>
  <si>
    <t>хоз.проезд</t>
  </si>
  <si>
    <t>а/дорога</t>
  </si>
  <si>
    <t>Ликвидация КНС</t>
  </si>
  <si>
    <t>269/3-СМ.2</t>
  </si>
  <si>
    <t>Модернизация механического обезвоживания осадка на НСА. Промежуточный расходный резервуар для сброженного осадка объемом 1000 м3 179/10</t>
  </si>
  <si>
    <r>
      <rPr>
        <sz val="10"/>
        <rFont val="Arial"/>
        <family val="2"/>
        <charset val="204"/>
      </rPr>
      <t>"Строительство сетей канализации жилых домов по ул.
Гвоздильная, Волочильная до канализационной насосной станции по ул. Днепро-петровской", 2008, ООО "Волго-
сетьстрой", шифр 1025/08, закл. ГЭ- №
0156-10/УГЭ-3088 от
23.03.2010</t>
    </r>
  </si>
  <si>
    <r>
      <rPr>
        <sz val="10"/>
        <rFont val="Arial"/>
        <family val="2"/>
        <charset val="204"/>
      </rPr>
      <t>Способ прокладки – открытый, бестраншейный методом шнекового бурения, общая протяженность трассы 834.0м. Д=110, 160, 225мм., трубы НПВХП, протяженность трассы 509,0м.                      Д= 225,
315мм., трубы полиэтиленовые Протяженность трассы 325,0м</t>
    </r>
  </si>
  <si>
    <r>
      <rPr>
        <sz val="10"/>
        <rFont val="Arial"/>
        <family val="2"/>
        <charset val="204"/>
      </rPr>
      <t>ГНБ ПЭ100 225*20,5 196,98
п.м.в футляре 355*32,2 57,83 п.м.                                     ПЭ
ф150 14,32 п.м., ф100 2 п.м.
Чугун ф150 2п.м. Прагма ф200 1 п.м. ВКНС ПЭ100 333,3 п.м.
всего протяженность 216,3 п.м</t>
    </r>
  </si>
  <si>
    <r>
      <rPr>
        <sz val="10"/>
        <rFont val="Arial"/>
        <family val="2"/>
        <charset val="204"/>
      </rPr>
      <t>ГНБ ПВХ 100ф315*28,6 28,31
п.м. с телеконтролем</t>
    </r>
  </si>
  <si>
    <r>
      <rPr>
        <sz val="10"/>
        <rFont val="Arial"/>
        <family val="2"/>
        <charset val="204"/>
      </rPr>
      <t>п.4«Строительство канализационного коллектора по ул. Ильинской от ул. Красносельской до Нижне-Волжской набережной» IV участок (от ул. Сергиевской до Нижне-Волжской набережной),2008г, ОАО "Нижего-родский Сантех-проект", шифр 2485, закл. ГЭ №  0079-
10/УГЭ -3094 от
15.02.2010</t>
    </r>
  </si>
  <si>
    <r>
      <rPr>
        <sz val="10"/>
        <rFont val="Arial"/>
        <family val="2"/>
        <charset val="204"/>
      </rPr>
      <t>Д=600мм.,   Материал - полиэтилен
Протяженность трассы  - 1467 м.  В том числе:ГНБ шнековое бурение -95 п.м., открытый способ-974,8 п.м., продавливание 318 п.м., щитовая прох.-78,8 п.м., колодцы, шахты, подготовительные работы, прекачки, открытый водоотлив, восстановление благоустройства.</t>
    </r>
  </si>
  <si>
    <r>
      <rPr>
        <sz val="10"/>
        <rFont val="Arial"/>
        <family val="2"/>
        <charset val="204"/>
      </rPr>
      <t>Вынос из зоны строительства станции нижегородского метрополитена "Стрелка" участка канализационного коллектора Д=2000мм
протяженностью 451,5 пог.м</t>
    </r>
  </si>
  <si>
    <r>
      <rPr>
        <sz val="10"/>
        <rFont val="Arial"/>
        <family val="2"/>
        <charset val="204"/>
      </rPr>
      <t>п.50Восстановление дорожного покрытия после аварийно- восстановительных работ на инженерных коммуникациях ОАО "Нижегородский
водоканал"ЛСР №1435- 8,№1435-4 (р.3)</t>
    </r>
  </si>
  <si>
    <r>
      <rPr>
        <sz val="10"/>
        <rFont val="Arial"/>
        <family val="2"/>
        <charset val="204"/>
      </rPr>
      <t>1 м2 асфальтобетонное
покрытие в а/дороге (тип 2) ,1 м2 Устройство щебеночного основания под а/дорогу</t>
    </r>
  </si>
  <si>
    <r>
      <rPr>
        <sz val="10"/>
        <rFont val="Arial"/>
        <family val="2"/>
        <charset val="204"/>
      </rPr>
      <t>1
куб.м
/сут</t>
    </r>
  </si>
  <si>
    <r>
      <rPr>
        <sz val="10"/>
        <rFont val="Arial"/>
        <family val="2"/>
        <charset val="204"/>
      </rPr>
      <t>Замена насосов на ГНС г.Н.новгород,
ул.Должанская,2Б. ГНС/НН-С-089/2012</t>
    </r>
  </si>
  <si>
    <r>
      <rPr>
        <sz val="10"/>
        <rFont val="Arial"/>
        <family val="2"/>
        <charset val="204"/>
      </rPr>
      <t>"Модернизация канализационных насосных станций с заменой насосов и переводом их в автоматический режим" выполнение проектных работ (проектная и рабочая документация) прокладка самотечного коллектора с последующим
демонтажом КНС №1" 1.2.11/10-НК Том 5</t>
    </r>
  </si>
  <si>
    <r>
      <rPr>
        <sz val="10"/>
        <rFont val="Arial"/>
        <family val="2"/>
        <charset val="204"/>
      </rPr>
      <t>Модернизация аэротенков очистных сооружений  с заменой
системы подачи активного ила</t>
    </r>
  </si>
  <si>
    <r>
      <rPr>
        <sz val="10"/>
        <rFont val="Arial"/>
        <family val="2"/>
        <charset val="204"/>
      </rPr>
      <t>Корректировка рабочего проекта реконструкция системы аэрации аэротенков 1-ой и 2-ой очереди с выделением зоны нитри- денитрификации на очистных сооружений МП "Нижегородвский
водоканал" 3-11/08-СМ</t>
    </r>
  </si>
  <si>
    <r>
      <rPr>
        <sz val="10"/>
        <rFont val="Arial"/>
        <family val="2"/>
        <charset val="204"/>
      </rPr>
      <t>Модернизация цеха механического обезвоживания осадка на НСА (промежуточный расходный резервуар для сброженного
осадка объемом 1000 м куб.)</t>
    </r>
  </si>
  <si>
    <r>
      <rPr>
        <sz val="10"/>
        <rFont val="Arial"/>
        <family val="2"/>
        <charset val="204"/>
      </rPr>
      <t>Сооружение для ликвидации сброса промывных вод, сбору и перекачке осадка в городскую канализацию
на водопроводной станции "Слудинская"</t>
    </r>
  </si>
  <si>
    <r>
      <rPr>
        <sz val="10"/>
        <rFont val="Arial"/>
        <family val="2"/>
        <charset val="204"/>
      </rPr>
      <t>Сооружение для ликвидации сброса промывных вод, сбору и перекачке осадка в городскую канализацию на водопроводной
станции "Малиновая гряда"</t>
    </r>
  </si>
  <si>
    <r>
      <rPr>
        <sz val="10"/>
        <rFont val="Arial"/>
        <family val="2"/>
        <charset val="204"/>
      </rPr>
      <t>* Стоимость расчитана :
для канализации: К=6,969 (6,51х1,015х1,034х1,02) где:
к=6,51 - коэффицент перехода к ценам по состоянию на I кв 2014 г. 1,5%- затраты на временные здания и сооружения
3,4%- удорожание работ в зимнее время 2%- затраты на непредвиденные работы</t>
    </r>
  </si>
  <si>
    <t>Объемные показа тели</t>
  </si>
  <si>
    <t>Строительство сети канализации п.Новинки от ул. Учительская до КНС ООО «Деметра» ф225 в 2 ветки.</t>
  </si>
  <si>
    <t xml:space="preserve">Реконструкция напорного коллектора в 2 ветки с модернизацией КНС в пос. Кудьма протяженностью
2,09км.
</t>
  </si>
  <si>
    <t>Строительство сети канализации п.Кудьма от ул.Пушкина до КОС ООО «ЭкоГрад» ф110 протяженностью 0,96км.</t>
  </si>
  <si>
    <t xml:space="preserve">Строительство сети канализации п.Кудьма от ул.Станционная до напорной канализации К1 ООО
«Капстройинвест» ф160 протяженностью 0,42км.
</t>
  </si>
  <si>
    <t xml:space="preserve">Строительство самотечного коллектора на территории участка ООО «ЭкоГрад» ф160мм.=240м.; ф200мм.
L=2490м.; ф250мм. L=670м.; ф300мм. L=960м.; ф400мм. L=380м.; ф500мм L=330м.
</t>
  </si>
  <si>
    <t>Сети водоотведения, НК -1 этап (Строительство насосных станций КНС №1, строительство канализации)</t>
  </si>
  <si>
    <t xml:space="preserve">Сети водоотведения, НК -2 этап (Строительство канализационных сетей, проходящих по территориям
участка ООО "Капстройинвест" 204га: Ø300мм -3,05км)
</t>
  </si>
  <si>
    <t>Реконструкция канализационных очистных сооружений мощностью 3000 куб.м/сут. до 6000 куб.м/сут.</t>
  </si>
  <si>
    <t xml:space="preserve">Строительство новых сетей в п. Новинки (на территории новой жилой и социальной застройки ООО
«Капстройинвест», ООО «ЭкоГрад») ф110мм протяженностью около 40 м. , ф160мм протяженностью около 1019 м, ф200мм протяженностью около 9368 м, ф250мм протяженностью около 3455 м, ф300мм
протяженностью около 1707м, ф400мм протяженностью около 60 м
</t>
  </si>
  <si>
    <t>м</t>
  </si>
  <si>
    <t>2017-2018</t>
  </si>
  <si>
    <t>2018-2019</t>
  </si>
  <si>
    <t>160
200
250
300
400
500</t>
  </si>
  <si>
    <t>240
2490
670
960
380
330</t>
  </si>
  <si>
    <t>2018-2021</t>
  </si>
  <si>
    <t>куб.м/сут</t>
  </si>
  <si>
    <t>2017-2016</t>
  </si>
  <si>
    <t xml:space="preserve">
40
1019
9368
3455
1707
60</t>
  </si>
  <si>
    <t>2018-2028</t>
  </si>
  <si>
    <t>Модернизация канализационной насосной станции (ЮФНС) - замена высоковольтных выключателей</t>
  </si>
  <si>
    <t>Реконструкция основания смотровой камеры и ливневого коллектора Ду 3200 мм (L=100м) у Северной проходной ПАО "ГАЗ" (обследование и ПИР)</t>
  </si>
  <si>
    <t>Замена выключателей позволит бесперебойно работать КНС</t>
  </si>
  <si>
    <t>Реконструкция позволит сократить количество аварий на 1 км/сети, обеспечит надежность работы централизованной системы  города и возможность подключения новых абонентов</t>
  </si>
  <si>
    <t>Локальный ресурсный сметный расчет №26 "Реконструкция фекального самотечного коллектора Ду 300 мм (L=150м) восток ИШК"</t>
  </si>
  <si>
    <t>Коммерческое предложение ООО "Нижкомплексстрой"</t>
  </si>
  <si>
    <t>Реконструкция коллектора системы водоотведения (путем гидрозолоудаления) Ду 400 мм (L=100м)</t>
  </si>
  <si>
    <t>Локальный ресурсный сметный расчет №21 "Реконструкция коллектора системы водоотведения (путем гидрозолоудаления) Ду 400 мм (L=100м)"</t>
  </si>
  <si>
    <t>Комммерческое предложение фирмы ООО "ТМ"</t>
  </si>
  <si>
    <t>Комммерческое прдложение ООО "ПроМиТа"</t>
  </si>
  <si>
    <t xml:space="preserve">
110
 160
200
250
300
400
</t>
  </si>
  <si>
    <t>Мероприятия ООО "Коммунальщик", ООО "Коммунальщик-НН":</t>
  </si>
  <si>
    <t>Мероприятия в сфере водоотведения административно-территориального образования Новинский сельсовет</t>
  </si>
  <si>
    <t>после 2025</t>
  </si>
  <si>
    <t xml:space="preserve">КНС  ул. Кима, д.339А </t>
  </si>
  <si>
    <t xml:space="preserve">Модернизация КНС ул.
Менделеева, д.26В (инв.№ 001110012) </t>
  </si>
  <si>
    <t xml:space="preserve">Модернизация КНС ул.
Баренца, 23А (инв.№ 001100151) </t>
  </si>
  <si>
    <t>МОДЕРНИЗАЦИЯ КНС  № 73, ул.
Мечникова, д.73Г (инв.№ 000010003)</t>
  </si>
  <si>
    <t>МОДЕРНИЗАЦИЯ
КНС  б-р Юбилейный,
д.30Б (инв.№ 000110316)</t>
  </si>
  <si>
    <t>КНС № 10 ул. Гаугеля,
18</t>
  </si>
  <si>
    <t>КНС № 12 ул. Октябрьской
революции, 27</t>
  </si>
  <si>
    <t>КНС № 13 ул. Карла
Маркса, 17</t>
  </si>
  <si>
    <t>КНС № 13 ул. Красных
Зорь, 13 Г</t>
  </si>
  <si>
    <t>КНС № 15 ул.
Стрелковая, 79 А</t>
  </si>
  <si>
    <t>КНС № 29 ул.
Космическая, д. 30 В</t>
  </si>
  <si>
    <t>КНС № 3 ул. Адмирала
Нахимова, 10 Б</t>
  </si>
  <si>
    <t>КНС № 4 ул.
Черняховского, 22 Г</t>
  </si>
  <si>
    <t>КНС № 5 ул.
Мокроусова, 7 А</t>
  </si>
  <si>
    <t>КНС № 6 ул.
Космонавта Комарова, 13 А</t>
  </si>
  <si>
    <t>КНС № 7 ул. Космонавта Комарова,
21 А</t>
  </si>
  <si>
    <t>КНС  совхоз «Доскино»
ул. Бахтина, 10</t>
  </si>
  <si>
    <t>КНС "Теплообменник"
пр. Ленина, 79</t>
  </si>
  <si>
    <t>КНС "Ярмарочная" ул.
Совнаркомовская, 5 В</t>
  </si>
  <si>
    <t>КНС Московское
шоссе, 304 Б</t>
  </si>
  <si>
    <t>КНС "Медвежья долина" ул. Родионова,
165 Д</t>
  </si>
  <si>
    <t>МОДЕРНИЗАЦИЯ КНС  № 15, ул.
Лобачевского, д.16 (инв.№ 000110309)</t>
  </si>
  <si>
    <t>Канализационный коллектор Д=1200 Каланчевский от ул. Новикова Прибоя до
КНС 14</t>
  </si>
  <si>
    <t>Реконструкция
Мызинского дюкера д=1400</t>
  </si>
  <si>
    <t>Перекладка к/л Д=1200мм по пр.Ленина, попадающую в зону
строительства д=1200</t>
  </si>
  <si>
    <t>Перекладка самотечного коллектора Д=1000-1500мм по
ул.Интернациональная от завода Нормаль до Д=2000мм по ул.Должанская с выносом из-под здания
ул.Советская,16 д=2500</t>
  </si>
  <si>
    <t>Перекладка Д=200мм
по ул.Марата на Д=250мм. д=250</t>
  </si>
  <si>
    <t>Перекладка к.л. по ул.Марата- Луначарского Д=150-
200мм на 250мм.  д=250</t>
  </si>
  <si>
    <t>Перекладка к.л. Д=200мм на Д=300мм по ул.Даля от ул.Канавинская до коллектора Д=1200мм по ул.Интернациональная
д=300</t>
  </si>
  <si>
    <t>Перекладка кан.линии Д=200мм по ул.Приокская на кан.линию Д=300мм от ул.Литвинова до Д=1200мм по
ул.Интернациональная д=300</t>
  </si>
  <si>
    <t>Перекладка кан.линии Д=200 мм  Д=300мм по ул.Вокзальная от ул.Литвинова до коллектора Д=1200мм по
ул.Интернациональная д=300</t>
  </si>
  <si>
    <t>Перекладка Д=200мм по ул.Фильченкова от ул.Приокская до коллектора Д=1800-
1500 по ул.Чкалова д=200</t>
  </si>
  <si>
    <t>Перекладка коллектора от д.12 до д. 26 по
Чаадаева (продолжение работ) д=400</t>
  </si>
  <si>
    <t>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коллектор) д=1500</t>
  </si>
  <si>
    <t>Реконструкция коллектора Д=1000- 1500 ул.Калашникова- Труда, переход
р.Парашка д=1500</t>
  </si>
  <si>
    <t>Перекладка к/л Д=350мм на Д=500мм по ул.Черниговская до Благовещенской
площади д=500</t>
  </si>
  <si>
    <t>Перекладка коллектора Д=200мм на Д=400мм
по ул.М.Ямская  д=400</t>
  </si>
  <si>
    <t>Строительство коллектора Д=300- 600мм по ул.Ильинская от ул.Красносельская до Нижневолжской наб.
д=300-600</t>
  </si>
  <si>
    <t>Перекладка коллектора с Д=150мм на Д=300мм по ул.Короленко до Д=300мм по ул.Короленко,
ул.Горького,  д=300</t>
  </si>
  <si>
    <t>Перекладка коллектора с Д=200мм на Д=300мм
по ул.Новой д=300</t>
  </si>
  <si>
    <t>Перекладка канализационной линии по ул. Костина от ул.Белинского  до
ул.Горького д=300</t>
  </si>
  <si>
    <t>Реконструкция Ковалихинского коллектора Д=450мм до Д=1000мм от
ул.Трудовой до ул.Белинского д=1000</t>
  </si>
  <si>
    <t>Перекладка Д=400мм на Д=800мм по ул.Родионова-Овражная
д=800</t>
  </si>
  <si>
    <t>Перекладка канализационной линии Д=200мм по Высоковскому проезду, ул. Балхашской и по ул. Б.Панина до Ковалихинского коллектора Д=1000мм, диаметр уточнить при
проектировании д=</t>
  </si>
  <si>
    <t>Прокладка коллектора от ул.Пушкина до Д=800мм по ул.Ошарская (пересечение с Изоляторским оврагом)
д=800</t>
  </si>
  <si>
    <t>Перекладка канализационной линии Д=1200 мм по ул.
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д=</t>
  </si>
  <si>
    <t>Прокладка коллектора от Анкудиновского шоссе и с/х «Цветы» до коллектора Д=1500мм, проходящего вдоль
р.Рахма д=800</t>
  </si>
  <si>
    <t>Перекладка канализационного коллектора Д=400-900м по ул.Голованова, идущего от пр.Гагарина до д. Б.Константиново.
д=1500</t>
  </si>
  <si>
    <t>Канализационная линия самотечная на КНС 19
(Дружаева) д=400</t>
  </si>
  <si>
    <t>Канализационная линия
по ул. Строкина, 5 д=150</t>
  </si>
  <si>
    <t>Канализационный коллектор по Московскому шоссе (на переложенном участке
Д=1600 h/d=1 ) д=2000</t>
  </si>
  <si>
    <t>Канализационная линия по Московскому шоссе от Московское шоссе, 82 до шоссе
Жиркомбината д=600</t>
  </si>
  <si>
    <t>Канализационная линия по ул. Авангардная до ул. Московского шоссе
д=300</t>
  </si>
  <si>
    <t>Канализационный коллектор по ул. Гоголя до ул. Сергиевская (санация методом флексорен, бестра)
д=152-185</t>
  </si>
  <si>
    <t>Перекладка напорного коллектора Д=300мм от КНС Аэропорта до к/сетей в р-не
ул.Космическая,52 д=2*300</t>
  </si>
  <si>
    <t>Реконструкция КНС на
территории  Аэропорта</t>
  </si>
  <si>
    <t>Прокладка канализационного коллектора от жилого района восточнее деревни Мордвинцево
до коллектора Д=1800мм д=500</t>
  </si>
  <si>
    <t>Прокладка коллектора от д. Ольгино, пос.
Новый луч до Щербинок  д=800</t>
  </si>
  <si>
    <t>в границах  Кима, Хальзовская, Свободы, ул.Хальзовская, Вахтангова, Новосельская, Новые
пески, ул.Коминтерна</t>
  </si>
  <si>
    <t>в застройке "Бурнаковская низина" в границах ул.Коминтерна, ул.Левинка,
ш.Бурнаковское</t>
  </si>
  <si>
    <t>Перекладка водопроводных сетей в
дер.Бешенцево</t>
  </si>
  <si>
    <t>Перекладка к/линии Д=152-185мм по ул.Гоголя, Сергиевской от к/линии Д=200мм по ул.Маслякова до перекладываемой к/линии Д=300-600мм
по ул.Ильинская</t>
  </si>
  <si>
    <t>строительством напорных канализационных линий и выносом напорной канализации с территории завода ГМЗКНС ул.
Фибролитовая, 2</t>
  </si>
  <si>
    <t>Реконструкция напорной к/линии Д=200мм от КНС
«Полесская» и КНС
«Озерная» до КНС
«Ясная»</t>
  </si>
  <si>
    <t>Реконструкция напорного к/ коллектора от КНС
«Ясная» до врезки в к/ коллектор Д=400мм в районе д.93 по
ул.Свободы</t>
  </si>
  <si>
    <t>Перекладка к/линииД=250мм в районе д.39 по ул.М.Тореза до врезки в к/коллектор Д=1200мм
по ул.Куйбышева,20</t>
  </si>
  <si>
    <t>Реконструкция КНС (ул.Левинка,39г) и напорных коллекторов от КНС до врезки в
к/коллектор Д=2000мм по ул.Бурнаковская</t>
  </si>
  <si>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здании решеток);</t>
  </si>
  <si>
    <t>Реконструкция самотечной к/линии до КНС «Юго-
Запад»</t>
  </si>
  <si>
    <t>Строительство к/сетей пос.
Сахарный Дол</t>
  </si>
  <si>
    <t>Строительство к/сетей ул.Рощинская, Горная, Северная, Валдайская (пос.
Дубенки)</t>
  </si>
  <si>
    <t>шт</t>
  </si>
  <si>
    <t>КНС №12 ул. Октя6рьской революции, 25a</t>
  </si>
  <si>
    <t>КНС НПЭК д. Федяково</t>
  </si>
  <si>
    <t>Строительство сетей канализации от домов по ул. Гвоздильной, ул. Волочильной с ликвидацией открытых выпусков в р. Ржавку в Ленинском р-не г. Н. Новгорода</t>
  </si>
  <si>
    <t>Реконструкция канализационного коллектора Ø1000мм и эстакадного перехода через р.Кова, протяженностью 100 п. м. на участке, в районе д.1 ул.Овражная</t>
  </si>
  <si>
    <t>2021-2022</t>
  </si>
  <si>
    <r>
      <t>2020-</t>
    </r>
    <r>
      <rPr>
        <sz val="8"/>
        <rFont val="Arial"/>
        <family val="2"/>
        <charset val="204"/>
      </rPr>
      <t>2029</t>
    </r>
  </si>
  <si>
    <r>
      <t>2019-</t>
    </r>
    <r>
      <rPr>
        <sz val="8"/>
        <rFont val="Arial"/>
        <family val="2"/>
        <charset val="204"/>
      </rPr>
      <t>2029</t>
    </r>
  </si>
  <si>
    <r>
      <t>2020-</t>
    </r>
    <r>
      <rPr>
        <sz val="8"/>
        <rFont val="Arial"/>
        <family val="2"/>
        <charset val="204"/>
      </rPr>
      <t>2022</t>
    </r>
  </si>
  <si>
    <r>
      <t>2015-</t>
    </r>
    <r>
      <rPr>
        <sz val="8"/>
        <rFont val="Arial"/>
        <family val="2"/>
        <charset val="204"/>
      </rPr>
      <t>2030</t>
    </r>
  </si>
  <si>
    <r>
      <t>2020-</t>
    </r>
    <r>
      <rPr>
        <sz val="8"/>
        <rFont val="Arial"/>
        <family val="2"/>
        <charset val="204"/>
      </rPr>
      <t>2023</t>
    </r>
  </si>
  <si>
    <t>2027-2029</t>
  </si>
  <si>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</si>
  <si>
    <t>Перекладка к/линии Д=200мм от дома
№26 по ул.Родионова до к/коллектора Д400мм по ул.Ковровская</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</si>
  <si>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</si>
  <si>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С троительство к/сетей мкр-на
«Этна-2»</t>
  </si>
  <si>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 льной системы,
шандоров распредкамер);</t>
  </si>
  <si>
    <t>реконструкция сооружений биологической очистки НСА: реконструкция вторичных отстойников 1-ой и 2- ой очередей сооружений (замена илоскребов, щитовых затворов распределительной,
иловых и эрлифтных камер);</t>
  </si>
  <si>
    <t>реконструкция сооружений по обработке осадка(илоуплотните 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</si>
  <si>
    <t>Реконструкция очистных
сооружений "Промстоки"</t>
  </si>
  <si>
    <t>Соблюдение установленных нормативов допустимых сбросов в
централизованную систему водоотведения</t>
  </si>
  <si>
    <t>оптимизация затрат по обслуживанию систем
водоотведения</t>
  </si>
  <si>
    <t xml:space="preserve">Реконструкция фекального самотечного коюллектора Ф 300 мм (L=90 м) вдоль цеха УГЭ </t>
  </si>
  <si>
    <r>
      <t>Реконструкция фекального самотечного коллектора Д</t>
    </r>
    <r>
      <rPr>
        <vertAlign val="subscript"/>
        <sz val="8"/>
        <rFont val="Arial"/>
        <family val="2"/>
        <charset val="204"/>
      </rPr>
      <t>у</t>
    </r>
    <r>
      <rPr>
        <sz val="8"/>
        <rFont val="Arial"/>
        <family val="2"/>
        <charset val="204"/>
      </rPr>
      <t xml:space="preserve"> 300 мм (L=150м) с востока ИШК</t>
    </r>
  </si>
  <si>
    <t>Реконструкция основания смотровой камеры и ливневого коллектора Ду 3200 мм (L=100м) у Северной проходной ПАО «ГАЗ»</t>
  </si>
  <si>
    <t>Реконструкция  основания смотровой камеры и ливневого коллектора Ду 3200 мм (L=100м) у Северной проходной ПАО «ГАЗ»</t>
  </si>
  <si>
    <r>
      <rPr>
        <b/>
        <sz val="14"/>
        <rFont val="Times New Roman"/>
        <family val="1"/>
      </rPr>
      <t xml:space="preserve">Таблица 2 </t>
    </r>
    <r>
      <rPr>
        <sz val="14"/>
        <rFont val="Times New Roman"/>
        <family val="1"/>
      </rPr>
      <t xml:space="preserve">Финансовые потребности с разбивкой по годам.                                                                                 </t>
    </r>
  </si>
  <si>
    <t xml:space="preserve">Реконструкция канализационной насосной станции учебного корпуса - прокладка кабельной линии 0,4 кВ </t>
  </si>
  <si>
    <t>Проектно-сметная документация</t>
  </si>
  <si>
    <t>Укрупненный сметный расчет</t>
  </si>
  <si>
    <t xml:space="preserve">Реконструкция коллектора системы водоотведения (путем гидрозолоудаления) Ду 400 мм </t>
  </si>
  <si>
    <t>Из-за продолжительной эксплуатации в агрессивной среде трубопровод подвергся коррозии, имеются аварийные участки, на которых происходят регулярные утечки. В связи с этим необходимо провести реконструкцию указанного трубопровода.</t>
  </si>
  <si>
    <t>Планируется к реализации за счет средств Фонда содействия реформированию ЖКХ.</t>
  </si>
  <si>
    <t>Определить проектир ованием</t>
  </si>
  <si>
    <t>Реконструкция Каланчевского коллектора от ул. Дружаева, 3 до ул. Самочкина, 29б КНС №14</t>
  </si>
  <si>
    <t>Реконструкция Линдовского коллектора от ул. Березовская, 110 до ул. Щербакова,37к2</t>
  </si>
  <si>
    <t>Реконструкция самотечного коллектора от ул. Должанская до ГНС</t>
  </si>
  <si>
    <t>Реконструкция коллектора от Московское шоссе, 144 до Сормовское шоссе, 4а</t>
  </si>
  <si>
    <t>Реконструкция 2-го Автозаводского напорного коллектора от ул. Чкалова до ГНС</t>
  </si>
  <si>
    <t>2030-2035</t>
  </si>
  <si>
    <t>Сквозная коррозия, истирание лотковой части</t>
  </si>
  <si>
    <t>Коррозия верхнего свода, критическое наполнение трубопровода, ненормативные уклоны</t>
  </si>
  <si>
    <t>Коррозия верхнего свода, критическое наполнение трубопровода</t>
  </si>
  <si>
    <t>500
600
900
1200</t>
  </si>
  <si>
    <t>600-сущ.,
1500-пред.
800-сущ.,
1500-пред.</t>
  </si>
  <si>
    <t>п.м.
всего</t>
  </si>
  <si>
    <t xml:space="preserve">Расчет максимальной цены объекта выполнен на основе объекта-аналога: 
"Реконструкция кабельной линии 6 кВ Ф624 от подстанции "Приокская", расположенной по ул. Бекетова д. 3Б до РП-4 на водопроводной станции "Слудинская" " (положительное заключение ГБУ НО "Нижегородсмета" № 52-3-1-0219-18 от 25.05.2018 г.)
</t>
  </si>
  <si>
    <t xml:space="preserve">Строительство сооружений для ликвидации сброса промывных вод, сбору и перекачке осадка в городскую канализацию на водопроводной станции "Слудинская"   </t>
  </si>
  <si>
    <t xml:space="preserve">Строительство сооружений для ликвидации сброса промывных вод, сбору и перекачке осадка в городскую канализацию на водопроводной станции "Малиновая гряда"   </t>
  </si>
  <si>
    <t>Реконструкция Нижегородской станции аэрации (ПИР)</t>
  </si>
  <si>
    <t>Реконструкция Нижегородской станции аэрации (СМР и ПНР)</t>
  </si>
  <si>
    <t>2022-2024</t>
  </si>
  <si>
    <t xml:space="preserve">Строительство канализационных очистных сооружений в п. Березовая Пойма </t>
  </si>
  <si>
    <t>Создание АСУ ТП водоотведения</t>
  </si>
  <si>
    <t>Реконструкция (модернизация) канализационных насосных станций. 
Модернизация КНС "Кавказ" по адресу: г. Нижний Новгород, Канавинский район, ул. Интернациональная, 96к. II этап.п.</t>
  </si>
  <si>
    <t xml:space="preserve">КНС Искры, 2в </t>
  </si>
  <si>
    <t>Модернизация КНС по ул. Космонавта Комарова, д. 9 (Инв. № 110249) Нижегородская обл., г. Нижний Новгород, Ленинский р-н,  УЛ. КОСМОНАВТА КОМАРОВА, Д. 9 Б</t>
  </si>
  <si>
    <t>Модернизация КНС по ул. Снежная, д.17Б (Инв. № 110280) 
Нижегородская обл., г. Нижний Новгород, Ленинский р-н,  УЛ. СНЕЖНАЯ, У Д. 17 Б</t>
  </si>
  <si>
    <t>КНС Анкудиновское шоссе, д.24а;</t>
  </si>
  <si>
    <t>КНС у д/о Кудьма п. Зеленый город, д.1А;</t>
  </si>
  <si>
    <t>КНС №2 САНАТОРИЙ ИМ.ВЦСПС КЛ. ЗЕЛЕНЫЙ ГОРОД,</t>
  </si>
  <si>
    <t>2013-2019</t>
  </si>
  <si>
    <t>2013-2025</t>
  </si>
  <si>
    <t>2018-2029</t>
  </si>
  <si>
    <t>2015-2019</t>
  </si>
  <si>
    <t>2019-2025</t>
  </si>
  <si>
    <t>2020-2028</t>
  </si>
  <si>
    <t>2020-2027</t>
  </si>
  <si>
    <t>Реконструкция(модернизация) канализационных насосных станций. Реконструкция КНС  по адресу: г.Н.Н.,  пос. Зеленый город. Дом-интернат.</t>
  </si>
  <si>
    <t>2020-2025</t>
  </si>
  <si>
    <t>КНС №8 ул. Люкина, д.5г;</t>
  </si>
  <si>
    <t>КНС ул. Федосеенко, 88г</t>
  </si>
  <si>
    <t>КНС ул. Гороховецкая, 42а</t>
  </si>
  <si>
    <t>КНС УЛ. ТРОПИНИНА, д. 5 Б</t>
  </si>
  <si>
    <t>Модернизация канализационных насосных станций в городе Нижнем Новгороде. КНС «Юго-Западная» по адресу: г. Нижний Новгород, Автозаводский район, Южное шоссе, 12а.</t>
  </si>
  <si>
    <t>Реконструкция (модернизация) канализационных насосных станций. Модернизация канализационной насосной станции, расположенной по адресу: г. Нижний Новгород, Канавинский район, ул. Лесной городок, 6к</t>
  </si>
  <si>
    <t>КНС 5 Красных партизан, 2в</t>
  </si>
  <si>
    <t>КНС №10 пр. Ленина, д.94б;</t>
  </si>
  <si>
    <t>КНС №10а ул. Фучика, д.4б;</t>
  </si>
  <si>
    <t xml:space="preserve">КНС №14 ул.Южное шоссе, 21г </t>
  </si>
  <si>
    <t>КНС №20 ул. Строкина, д.5в;</t>
  </si>
  <si>
    <t>Модернизация канализационных насосных станций в городе Нижнем Новгороде. КНС «Чусовая» по адресу: г. Нижний Новгород, Автозаводский р-н, ул. Ковпака, 1в.</t>
  </si>
  <si>
    <t>Модернизация насосного оборудования КНС по адресу: г. Н.Новгород, Нижегородский район, КНС "Чкаловская" НИЖНЕ-ВОЛЖСКАЯ НАБЕРЕЖНАЯ, д.1 корп.1.;</t>
  </si>
  <si>
    <t>Реконструкция канализационных насосных станций в городе Нижнем Новгороде. КНС №5 по адресу: г. Нижний Новгород, Московский р-н, ул. Красных Зорь, 18г, (инв. № 90542439)</t>
  </si>
  <si>
    <t>КНС ул. Подворная, д.7к;</t>
  </si>
  <si>
    <t>Главная насосная станция (назначение: нежилое, 2-этажный (подземных этажей-1), общая площадь 2 584,5 кв.м, инв. №22:401:900:000431570, лит. АА1А2, адрес объекта: Нижегородская область, г. Нижний Новгород, Канавинский район, ул. Должанская, д. 2б (условный номер 52-52-01/773/2008-605))</t>
  </si>
  <si>
    <t>Модернизация (реконструкция) КНС по адресу: Нижегородская область, г. Н.Новгород, Автозаводский р-н, ул. Спутника, 2в</t>
  </si>
  <si>
    <t>КНС №1 ул. Чаадаева, д.1г;</t>
  </si>
  <si>
    <t>Реконструкция (модернизация) канализационных насосных станций в городе Нижнем Новгороде. Модернизация КНС-14 по адресу: Нижегородская область, г. Нижний Новгород, Ленинский район, ул. Самочкина Героя, д. 29а. Модернизация системы электроснабжения. (1 этап)</t>
  </si>
  <si>
    <t xml:space="preserve">Реконструкция (модернизация) канализационных насосных станций в городе Нижнем Новгороде. Модернизация КНС-14 по адресу: Нижегородская область, г. Нижний Новгород, Ленинский район, ул. Самочкина Героя, д. 29а. Модернизация системы электроснабжения (2 этап) </t>
  </si>
  <si>
    <t>КНС №15 ул. Переходникова, д.10б;</t>
  </si>
  <si>
    <t>КНС №16 6-й микрорайон, д.17г;</t>
  </si>
  <si>
    <t>КНС ул. Веденяпина, 25в</t>
  </si>
  <si>
    <t>КНС №19 ул. Дворовая, д.27б;</t>
  </si>
  <si>
    <t>КНС №21 ул. Строкина, д.16б;</t>
  </si>
  <si>
    <t>КНС №27 ул.Красноуральская, д.3б;</t>
  </si>
  <si>
    <t>КНС №3 ул. Дружаева, 24б</t>
  </si>
  <si>
    <t>КНС №43 ул. Зайцева, 17а</t>
  </si>
  <si>
    <t>КНС №7 ул. Мончегорская, 13в</t>
  </si>
  <si>
    <t>Модернизация (реконструкция) КНС по адресу: Нижегородская область, г. Н. Новгород, Московский район, ул. Металлистов, 3в.</t>
  </si>
  <si>
    <t>КНС ул. Весенняя, д.17в.;</t>
  </si>
  <si>
    <t>КНС ул. Левинка, д.39г;</t>
  </si>
  <si>
    <t>КНС ул. Мончегорская, д.12а;</t>
  </si>
  <si>
    <t>КНС Ракетная 9б</t>
  </si>
  <si>
    <t>2020-2029</t>
  </si>
  <si>
    <t>2019-2029</t>
  </si>
  <si>
    <t>КНС №26 ул. Коломенская, д.6б;</t>
  </si>
  <si>
    <t>КНС ул. Береговая, 14а</t>
  </si>
  <si>
    <t>Модернизация КНС № 1 по адресу: г. Нижний Новгород, Сормовский район, ул. Коминтерна, д. 59</t>
  </si>
  <si>
    <t>КНС 3 д. Афонино, ул. Магистральная</t>
  </si>
  <si>
    <t>Реконструкция канализационного коллектора Д=600-1000мм по ул. Ковалихинской – Белинского (II этап – от ул. Трудовой до ул. Белинского Д=1000мм)</t>
  </si>
  <si>
    <t>Реконструкция канализационного коллектора по ул. Черниговская до Благовещенской площади</t>
  </si>
  <si>
    <t>Реконструкция двух участков условно напорного трубопровода Ø 1420 мм дюкера в районе д. Никульское протяженностью 50 п. м. (2х50 п.м)</t>
  </si>
  <si>
    <t>Реконструкция канализационной коллектора ул. ул. Чаадаева 26 – 12</t>
  </si>
  <si>
    <t>Реконструкция дюкерного перехода напорного трубопровода Ø315мм через р.Кудьма протяженностью 150 п. м.</t>
  </si>
  <si>
    <t xml:space="preserve">Реконструкция канализационных сетей в Московском и  Канавинском районе. Устройство перемычки между коллектором D1000 ул. Проспект Героев и D800 ул. Московское шоссе. </t>
  </si>
  <si>
    <t>Реконструкция (модернизация) канализационных сетей. Реконструкция канализационного коллектора (санация) D=2000мм по адресу: г. Н.Новгород,  ул. Бурнаковская 1</t>
  </si>
  <si>
    <t>Новое строительство. Переключение стоков в самотечном режиме от КНС-26 в коллектор по ул. Лескова (от К0594 до К0180,Д=1000мм, L=625п.м)</t>
  </si>
  <si>
    <t>Новое строительство. Прокладка нового напорного коллектора Д=500мм по ул. Дружаева,3 до ул.
Пермякова,20 (от К0008 до кам.гаш., Д=500мм, L=1800п.м)</t>
  </si>
  <si>
    <t>Новое строительство. Переключение стоков самотечного коллектора   по ул.Тяблинская в самотечный коллектор по ул. Гайдара Д=2000мм (от К0031 до К0104, Д=1000мм, L=120п.м)</t>
  </si>
  <si>
    <t>Прокладка нового напорного коллектора 2Д=500мм по ул.Ореховская до ул.Тяблинская (2Д=500мм, L=2800п.м)</t>
  </si>
  <si>
    <t>Реконструкция 1-го Автозаводского напорного коллектора Д 1420 мм, протяженностью  2687 м</t>
  </si>
  <si>
    <t>2016-2026</t>
  </si>
  <si>
    <t>2019-2024</t>
  </si>
  <si>
    <t>2025-2029</t>
  </si>
  <si>
    <t>2029-2030</t>
  </si>
  <si>
    <t>2020-2024</t>
  </si>
  <si>
    <t>Перекладка коллектора Д=300-600-800мм по ул.Гончарова на Д=800- 900мм д=800-900</t>
  </si>
  <si>
    <t>Перекладка канализационной линии Д=600 мм по ул.Обухова на Д=900мм от выпусков застройки до врезки в канализ. коллектор Д=2000мм по ул.Чкалова   д=900</t>
  </si>
  <si>
    <t>Канализационная линия по Московскому шоссе от д.223 до д.215 д=200- 300</t>
  </si>
  <si>
    <t>Канализационная линия от ул. Федосеенко, 91 на КНС Федосеенко (доД=500мм) д=150-200</t>
  </si>
  <si>
    <t xml:space="preserve">Канализационная линия от ул. Б.Печерская, 17 до ул. Нестерова, 20а
д=200 </t>
  </si>
  <si>
    <t xml:space="preserve">Канализационный коллектор Д=500мм по Нижневолжской наб. до Д=600мм от Похвалинского коллектора Д=600мм
д=600 </t>
  </si>
  <si>
    <t xml:space="preserve">Канализационный коллектор по ул. Ковалихинская от ул.Овражная до пер.
Парниковый д=1000 </t>
  </si>
  <si>
    <t>Канализационная линия по ул. Ломоносова д=200</t>
  </si>
  <si>
    <t>2016-2017</t>
  </si>
  <si>
    <t>Прокладка 2-х канализационных линий 2хД=225мм протяженностью ~75 п. м. каждая, общей протяженностью ~150 п. м. от границ земельного участка объекта строительства: «Универсальный спортивный комплекс с искусственным льдом в г. Нижнем Новгороде», расположенного по адресу: Нижегородская область, город Нижний Новгород, Канавинский район, в квартале ул. Бетанкура, набережной р. Волга, ул. Должанская, ул. Самаркандская, до канализационного коллектора Д=500 мм по ул. Самаркандская (с запрошенной мощностью: хозяйственно-бытовые и производственные нужды 118,63м3/час/341,97м3/сут., в том числе производственные нужды 8м3/час/8м3/сут.)</t>
  </si>
  <si>
    <t>Реконструкция КНС на территории  Аэропорта</t>
  </si>
  <si>
    <t>Реконструкция (модернизация) сетей водоотведения для строящегося стадиона «Стрелка» в г. Нижнем Новгороде (реконструкция 1-го Автозаводского напорного канализационного коллектора Д=1420мм от КНС «Кавказ» до камеры №18 Стрелка, реконструкция (модернизация) Московского напорного канализационного коллектора Д=1020мм по Московскому шоссе от ш. Масложиркомбината до ул. Самаркандская).</t>
  </si>
  <si>
    <t>Прокладка коллектора от д. Ольгино, пос.Новый луч до Щербинок  д=800</t>
  </si>
  <si>
    <t>Строительство сетей канализации от домов по ул. Памирская, ул. Каховская, ул. Перекопская, ул. Космонавта Комарова с ликвидацией открытых выпусков в р. Борзовку в Ленинском р-не г. Н. Новгорода</t>
  </si>
  <si>
    <t>Строительство сетей канализации от домов по ул. Глеба Успенского, ул. Паскаля с ликвидацией открытых выпусков в р. Борзовку в Ленинском р-не г. Н. Новгорода</t>
  </si>
  <si>
    <t>Строительство сетей канализации от домов по ул. Лейтенанта Шмидта, ул. Шлиссельбургской с ликвидацией открытых выпусков в р. Ржавку в Ленинском р-не г. Н. Новгорода</t>
  </si>
  <si>
    <t>в границах ул.Федосеенко,ул.Торфяная</t>
  </si>
  <si>
    <t>в границах ул.Римская, Декабристов, Таллинская,Болотникова</t>
  </si>
  <si>
    <t>в границах ул.Ближняя, Осипенко, Пурехская, Череповецкая,Овчинникова.</t>
  </si>
  <si>
    <t>в границах ул.Дружбы, Снежная, Палехская, Кировская, Станкозаводская, Новикова-Прибоя, Чусовая, Карская, Удмуртская, Можайская, Счастливая, Флотская, Читинская, Тельмана</t>
  </si>
  <si>
    <t>в пос. Нагулино в границах ул.Объединения, Усадебная, Нагулинская, Тарханова</t>
  </si>
  <si>
    <t>дер.Кузничиха (Слободка и Кукурузный пос.) – 3 очередь</t>
  </si>
  <si>
    <t>в застройке пр.Гагарина-Пятигорская</t>
  </si>
  <si>
    <t>в застройке ул.Пятигорская- Батумская-Столетова</t>
  </si>
  <si>
    <t>в застройке ул.Г.Елисеева- Батумская-Столетова-Б-Бруевича</t>
  </si>
  <si>
    <t>в застройке ул.Батумская-г.Елисеева</t>
  </si>
  <si>
    <t>в застройке Цветочная(Анкудин.Ш.
-Цветочная-«Щёлковский хутор»- дублёр пр.Гагарина</t>
  </si>
  <si>
    <t>в квартале ул.Пушкина-Косогорная</t>
  </si>
  <si>
    <t>в застройке по ул.Серафимовича- Цветочная</t>
  </si>
  <si>
    <t>в застройке ул.Тверская-Генкиной- Ашхабадская-Белинского</t>
  </si>
  <si>
    <t>в застройке ул.М.Ямская-М-Горького-Ильинская</t>
  </si>
  <si>
    <t>в застройке ул.М. Горького-Ильинская-
Новая</t>
  </si>
  <si>
    <t>в застройке ул.Белинского- Славянская-
Ашхабадская</t>
  </si>
  <si>
    <t>в застройке ул.Ильинская-А.Харитонова</t>
  </si>
  <si>
    <t>в застройке ул.Семашко (В часть квартала Ульянова-Семашко-Ковалихинская-Нестерова)</t>
  </si>
  <si>
    <t>в застройке ул.Большая Печёрская-Казанская наб.</t>
  </si>
  <si>
    <t>в застройке ул.К.Касьянова-р.Кова</t>
  </si>
  <si>
    <t>строительством 2-ой напорной канализационной линии Д=400мм до врезки в напорную канализационную линию Д=350мм у дома №7 по ул.Ярошенко (КНС № 4 ул.Черняховского, 22 Г)</t>
  </si>
  <si>
    <t>Строительство напорного коллектора от КНС «Ясная» через ул.Новые Пески, Новосельская до к/коллектора Д=1500мм по ул.Старая Канава</t>
  </si>
  <si>
    <t>Строительство к/линии
от застройки до врезки в перекладываемую к/линию Д=300мм в районе д.39 по ул.М.Тореза</t>
  </si>
  <si>
    <t>Строительство к/сетей по ул.Малоэтажная, Стригинская, Мелиоративная до врезки в КНС пос.
Мостоотряд</t>
  </si>
  <si>
    <t>Перекладка к/коллектора Д=300мм по ул.Арктическая до перекладываемого
к/коллектора Д=600мм по ул.Гончарова</t>
  </si>
  <si>
    <t>Строительство напорной к/линии от КНС №6        (ул.Комарова,15) до врезки в самотечный к/коллектор Д=600мм
по по ул.Гончарова</t>
  </si>
  <si>
    <t>Строительство напорной к/линии от КНС №7           (ул. Комарова,21) до врезки
в напорный к/коллектор Д=300мм от КНС №6</t>
  </si>
  <si>
    <t>Строительство напорной к/линии от КНС «Дубки» по ул.ад. Нахимова,1а до врезки в к/коллектор Д=1200мм по пр-ту
Ленина</t>
  </si>
  <si>
    <t>Строительство напорной к/линии от КНС
(ул.Металлистов,3в) до врезки в напорный к/коллектор Д=800мм
по Московскому шоссе</t>
  </si>
  <si>
    <t>Перекладка к/линии Д=200мм от дома №26 по ул.Родионова до к/коллектора Д400мм по ул.Ковровская</t>
  </si>
  <si>
    <t>Строительство к/сетей по ул.Подводников, Геройская, Грубе, Дизелестроительная, Ремесленная до врезки в к/коллектор Д=500мм по
ул.Дизелестроительная</t>
  </si>
  <si>
    <t>С троительство к/сетей мкр-на «Этна-2»</t>
  </si>
  <si>
    <t>Строительство к/сетей ул.Кабардинская, Грузовая, Эльтонская,Каменская,
Анапская</t>
  </si>
  <si>
    <t>Модернизация цеха механического обезвоживания осадка на НСА</t>
  </si>
  <si>
    <t>Модернизация (техническое перевооружение) хлораторной на  Нижегородской станции аэрации</t>
  </si>
  <si>
    <t xml:space="preserve">«Вынос из зоны строительства станции нижегородского метрополитена «Стрелка» участка канализационного коллектора Д=2000 мм» </t>
  </si>
  <si>
    <t>Модернизация канализационного коллектора Ø 2450 мм инв. № 90542724 участка общей длиной 300 метров, расположенного в районе ул. Горная в Приокском районе г. Нижний Новгород</t>
  </si>
  <si>
    <t>Модернизация коллекторов по ул. Красных Зорь, по ул. Дуденевская, по ул. Куйбышева и др.</t>
  </si>
  <si>
    <t>2014-2015</t>
  </si>
  <si>
    <t>техническое перевооружение КНС «Кавказ» г. Нижний Новгород, ул. Интернациональная, д. 96К (Инв. №000110143)</t>
  </si>
  <si>
    <t>КНС 2 Зеленая, 64</t>
  </si>
  <si>
    <t>КНС 4 Зеленая, 67</t>
  </si>
  <si>
    <t>КНС Береговая, Нижне-Волжская наб., 21б</t>
  </si>
  <si>
    <t>КНС 4 Куйбышева, 51а</t>
  </si>
  <si>
    <t>КНС 9 Комарова, 14 в</t>
  </si>
  <si>
    <t>Модернизация КНС по адресу:г. Нижний Новгород, Канавинский район, ул. Металлистов, д. 6в</t>
  </si>
  <si>
    <t>КНС 2 Бусыгина, 36б</t>
  </si>
  <si>
    <t>КНС 4 Толбухина 17а</t>
  </si>
  <si>
    <t>КНС 23 Патриотов 53б</t>
  </si>
  <si>
    <t>Реконструкция (модернизация) канализационных насосных станций в городе Нижнем Новгороде. КНС по ул. Днепропетровская, д.1а</t>
  </si>
  <si>
    <t>Модернизация КНС по адресу: Нижегородская обл., г. Н.Новгород, Ленинский район, ул. Днепропетровская, д.1а</t>
  </si>
  <si>
    <t>Модернизация КНС по адресу: Нижегородская обл., г. Н.Новгород, Канавинский район, ул. Стрелка, д.14а</t>
  </si>
  <si>
    <t>Модернизация КНС по адресу: Нижегородская область, г. Нижний Новгород, Советский район, ул. Елецкая, д. 10 Б в</t>
  </si>
  <si>
    <t>Модернизация КНС Полесская, 11А</t>
  </si>
  <si>
    <t>КНС ул.А.Нахимова, д.13 (РУМО)</t>
  </si>
  <si>
    <t>КНС Зеленодольская, 110 в</t>
  </si>
  <si>
    <t>КНС Лесной городок 6к</t>
  </si>
  <si>
    <t>Модернизация насосного оборудования КНС по адресу: г. Н.Новгород, Нижегородский район, КНС "Чкаловская" НИЖНЕ-ВОЛЖСКАЯ НАБЕРЕЖНАЯ, д.1 корп.1.</t>
  </si>
  <si>
    <t>2027-2028</t>
  </si>
  <si>
    <t>Реконструкция (модернизация) дренажной КНС на НСА (собственными силами)</t>
  </si>
  <si>
    <t>Реконструкция Главной насосной станции (Стрелка)</t>
  </si>
  <si>
    <t>Реконструкция насосной станции хозяйственно-бытовой канализации в рамках строительства стадиона «Стрелка» в г. Нижнем Новгороде (2-ой этап реконструкции Главной насосной станции, в рамках подготовки к Чемпионату мира по футболу 2018 г.)</t>
  </si>
  <si>
    <t>2014-2016</t>
  </si>
  <si>
    <t>2015-2017</t>
  </si>
  <si>
    <t>Реконструкция канализационной линии по ул. Ошарская и Пискунова от ул. Октябрьская до ул. Алексеевская L=300м с увеличением диаметра с Д200 до Д300 мм (для подключения объекта «Гостиница с крышной котельной и подземной автостоянкой», расположенного по адресу: ул. Алексеевская, д.6/16, с запрошенной мощностью 13.177 м3/ч)</t>
  </si>
  <si>
    <t>п.м</t>
  </si>
  <si>
    <t>Модернизация Химико-бактериологической лаборатории на НСА</t>
  </si>
  <si>
    <t xml:space="preserve"> </t>
  </si>
  <si>
    <t>диаметр</t>
  </si>
  <si>
    <t>Реконструкция напорного к/ коллектора Д=700мм от КНС
№14 (ул.Самочкина, 29) до врезки в напорный к/коллектор Д=1400мм в районе д. № по
ул.Самочкина</t>
  </si>
  <si>
    <t>Модернизация Нижегородской станции аэрации, в т.ч. модернизация аэротенков с заменой системы подачи активного ила</t>
  </si>
  <si>
    <t>Модернизация аэротенков очистных сооружений с заменой системы подачи активного ила</t>
  </si>
  <si>
    <t>4.1</t>
  </si>
  <si>
    <t>4.2</t>
  </si>
  <si>
    <t>4.3</t>
  </si>
  <si>
    <t>4.4</t>
  </si>
  <si>
    <t>4.5</t>
  </si>
  <si>
    <t>4.5.1</t>
  </si>
  <si>
    <t>4.5.2</t>
  </si>
  <si>
    <t>Реконструкция Нижегородской станции аэрации</t>
  </si>
  <si>
    <t xml:space="preserve">Строительство канализационных сетей поул.Шмидта, Каховская, Памирская и т.д. </t>
  </si>
  <si>
    <t xml:space="preserve">Строительство канализационных сетей поул.Шмидта, Каховская, Памирская и т.д.  </t>
  </si>
  <si>
    <t>Реконструкция участка Московского напорного коллектора Д=1000мм на участке Московское шоссе, 17а – Стрелка 1 (санация ЦПП)</t>
  </si>
  <si>
    <t>Строительство объекта «Напорный коллектор от КНС «Береговая» до камеры переключения на Нижне-Волжской набережной в районе д.21»</t>
  </si>
  <si>
    <t>Строительство объекта «Самотечный коллектор от ул. Заломова до ул. Рождественская в районе д. 46»</t>
  </si>
  <si>
    <t>2023-2024</t>
  </si>
  <si>
    <t>Реконструкция канализационного самотечного коллектора D=2000 мм на участках Мещерский бульвар 10 – Мещерский бульвар 5, Мещерский бульвар 3 корп.3 – Мещерский бульвар 3А</t>
  </si>
  <si>
    <t>КНС "Береговая" Модернизация объекта «КНС «Береговая» инв. №090543623»</t>
  </si>
  <si>
    <t>Реконструкция участка трубопровода канализационного напорного коллектора D=800мм, ул. Московское шоссе 144-122, общей протяжённостью 886,4м</t>
  </si>
  <si>
    <t xml:space="preserve">Реконструкция фекального самотечного коллектора Ф 300 мм (L=90 м) вдоль цеха УГЭ </t>
  </si>
  <si>
    <t>Приложение 7</t>
  </si>
  <si>
    <t>Приложение 8</t>
  </si>
  <si>
    <t>Реконструкция (модернизация) сетей водоотведения для строящегося стадиона «Стрелка» в г. Нижнем Новгороде (реконструкция 1-го Автозаводского напорного канализационного коллектора Д=1420мм от КНС «Кавказ» до камеры №18 Стрелка, реконструкция (модернизация) Московского напорного канализационного коллектора Д=1020мм по Московскому шоссе от ш. Масложиркомбината до ул. Самаркандская)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</si>
</sst>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00000000"/>
    <numFmt numFmtId="168" formatCode="0.00000000"/>
    <numFmt numFmtId="169" formatCode="0.0000000"/>
    <numFmt numFmtId="170" formatCode="0.000"/>
    <numFmt numFmtId="171" formatCode="0.0000"/>
    <numFmt numFmtId="172" formatCode="#,##0.0_р_."/>
    <numFmt numFmtId="173" formatCode="_-* #,##0_р_._-;\-* #,##0_р_._-;_-* &quot;-&quot;?_р_._-;_-@_-"/>
    <numFmt numFmtId="174" formatCode="_-* #,##0.00_р_._-;\-* #,##0.00_р_._-;_-* &quot;-&quot;?_р_._-;_-@_-"/>
    <numFmt numFmtId="175" formatCode="_-* #,##0\ _₽_-;\-* #,##0\ _₽_-;_-* &quot;-&quot;??\ _₽_-;_-@_-"/>
  </numFmts>
  <fonts count="50" x14ac:knownFonts="1">
    <font>
      <sz val="11"/>
      <color theme="1"/>
      <name val="Calibri"/>
      <family val="2"/>
      <scheme val="minor"/>
    </font>
    <font>
      <sz val="11"/>
      <color rgb="FFFF0000"/>
      <name val="Calibri"/>
      <family val="2"/>
      <charset val="204"/>
      <scheme val="minor"/>
    </font>
    <font>
      <sz val="14"/>
      <name val="Times New Roman"/>
      <family val="1"/>
    </font>
    <font>
      <b/>
      <sz val="14"/>
      <name val="Times New Roman"/>
      <family val="1"/>
    </font>
    <font>
      <b/>
      <sz val="10"/>
      <name val="Times New Roman"/>
      <family val="1"/>
      <charset val="204"/>
    </font>
    <font>
      <b/>
      <sz val="10"/>
      <name val="Times New Roman"/>
      <family val="1"/>
    </font>
    <font>
      <b/>
      <sz val="11"/>
      <name val="Times New Roman"/>
      <family val="1"/>
      <charset val="204"/>
    </font>
    <font>
      <b/>
      <sz val="11"/>
      <name val="Times New Roman"/>
      <family val="1"/>
    </font>
    <font>
      <b/>
      <sz val="9"/>
      <name val="Times New Roman"/>
      <family val="1"/>
      <charset val="204"/>
    </font>
    <font>
      <b/>
      <sz val="9"/>
      <name val="Times New Roman"/>
      <family val="1"/>
    </font>
    <font>
      <sz val="8"/>
      <name val="Times New Roman"/>
      <family val="1"/>
    </font>
    <font>
      <b/>
      <sz val="10"/>
      <color rgb="FF000000"/>
      <name val="Times New Roman"/>
      <family val="2"/>
    </font>
    <font>
      <sz val="8"/>
      <name val="Times New Roman"/>
      <family val="1"/>
      <charset val="204"/>
    </font>
    <font>
      <sz val="8"/>
      <color rgb="FF000000"/>
      <name val="Times New Roman"/>
      <family val="2"/>
    </font>
    <font>
      <b/>
      <i/>
      <sz val="8"/>
      <name val="Times New Roman"/>
      <family val="1"/>
      <charset val="204"/>
    </font>
    <font>
      <b/>
      <i/>
      <sz val="8"/>
      <name val="Times New Roman"/>
      <family val="1"/>
    </font>
    <font>
      <sz val="10"/>
      <color theme="1"/>
      <name val="Arial Cyr"/>
      <family val="2"/>
      <charset val="204"/>
    </font>
    <font>
      <sz val="8"/>
      <name val="Arial"/>
      <family val="2"/>
      <charset val="204"/>
    </font>
    <font>
      <sz val="8"/>
      <color theme="1"/>
      <name val="Arial"/>
      <family val="2"/>
      <charset val="204"/>
    </font>
    <font>
      <b/>
      <i/>
      <sz val="8"/>
      <name val="Arial"/>
      <family val="2"/>
      <charset val="204"/>
    </font>
    <font>
      <sz val="8"/>
      <color rgb="FF000000"/>
      <name val="Arial"/>
      <family val="2"/>
      <charset val="204"/>
    </font>
    <font>
      <sz val="18"/>
      <color theme="1"/>
      <name val="Arial"/>
      <family val="2"/>
      <charset val="204"/>
    </font>
    <font>
      <b/>
      <sz val="18"/>
      <name val="Arial"/>
      <family val="2"/>
      <charset val="204"/>
    </font>
    <font>
      <sz val="18"/>
      <name val="Arial"/>
      <family val="2"/>
      <charset val="204"/>
    </font>
    <font>
      <b/>
      <sz val="9"/>
      <color rgb="FF000000"/>
      <name val="Arial"/>
      <family val="2"/>
      <charset val="204"/>
    </font>
    <font>
      <sz val="12"/>
      <name val="Times New Roman"/>
      <family val="1"/>
      <charset val="204"/>
    </font>
    <font>
      <sz val="18"/>
      <name val="Times New Roman"/>
      <family val="1"/>
      <charset val="204"/>
    </font>
    <font>
      <sz val="10"/>
      <color theme="1"/>
      <name val="Calibri"/>
      <family val="2"/>
      <scheme val="minor"/>
    </font>
    <font>
      <b/>
      <sz val="10"/>
      <name val="Arial"/>
      <family val="2"/>
      <charset val="204"/>
    </font>
    <font>
      <sz val="11"/>
      <color theme="1"/>
      <name val="Arial"/>
      <family val="2"/>
      <charset val="204"/>
    </font>
    <font>
      <sz val="10"/>
      <color rgb="FF000000"/>
      <name val="Arial"/>
      <family val="2"/>
      <charset val="204"/>
    </font>
    <font>
      <sz val="10"/>
      <name val="Arial"/>
      <family val="2"/>
      <charset val="204"/>
    </font>
    <font>
      <sz val="11"/>
      <color rgb="FFFF0000"/>
      <name val="Calibri"/>
      <family val="2"/>
      <scheme val="minor"/>
    </font>
    <font>
      <sz val="10"/>
      <name val="Arial Cyr"/>
      <charset val="204"/>
    </font>
    <font>
      <b/>
      <sz val="9"/>
      <name val="Arial"/>
      <family val="2"/>
      <charset val="204"/>
    </font>
    <font>
      <vertAlign val="subscript"/>
      <sz val="8"/>
      <name val="Arial"/>
      <family val="2"/>
      <charset val="204"/>
    </font>
    <font>
      <sz val="16"/>
      <color theme="1"/>
      <name val="Times New Roman"/>
      <family val="1"/>
      <charset val="204"/>
    </font>
    <font>
      <b/>
      <sz val="8"/>
      <name val="Arial"/>
      <family val="2"/>
      <charset val="204"/>
    </font>
    <font>
      <sz val="9"/>
      <name val="Arial"/>
      <family val="2"/>
      <charset val="204"/>
    </font>
    <font>
      <b/>
      <sz val="11"/>
      <color theme="1"/>
      <name val="Calibri"/>
      <family val="2"/>
      <charset val="204"/>
      <scheme val="minor"/>
    </font>
    <font>
      <sz val="6"/>
      <name val="Arial"/>
      <family val="2"/>
      <charset val="204"/>
    </font>
    <font>
      <sz val="6"/>
      <color theme="1"/>
      <name val="Arial"/>
      <family val="2"/>
      <charset val="204"/>
    </font>
    <font>
      <sz val="6"/>
      <color rgb="FF000000"/>
      <name val="Arial"/>
      <family val="2"/>
      <charset val="204"/>
    </font>
    <font>
      <b/>
      <sz val="8"/>
      <color theme="1"/>
      <name val="Arial"/>
      <family val="2"/>
      <charset val="204"/>
    </font>
    <font>
      <b/>
      <sz val="8"/>
      <color rgb="FF000000"/>
      <name val="Arial"/>
      <family val="2"/>
      <charset val="204"/>
    </font>
    <font>
      <sz val="6"/>
      <color theme="1"/>
      <name val="Calibri"/>
      <family val="2"/>
      <scheme val="minor"/>
    </font>
    <font>
      <b/>
      <sz val="6"/>
      <name val="Arial"/>
      <family val="2"/>
      <charset val="204"/>
    </font>
    <font>
      <b/>
      <sz val="6"/>
      <color rgb="FF000000"/>
      <name val="Arial"/>
      <family val="2"/>
      <charset val="204"/>
    </font>
    <font>
      <b/>
      <sz val="6"/>
      <color theme="1"/>
      <name val="Arial"/>
      <family val="2"/>
      <charset val="204"/>
    </font>
    <font>
      <sz val="11"/>
      <color theme="1"/>
      <name val="Calibri"/>
      <family val="2"/>
      <scheme val="minor"/>
    </font>
  </fonts>
  <fills count="8">
    <fill>
      <patternFill patternType="none"/>
    </fill>
    <fill>
      <patternFill patternType="gray125"/>
    </fill>
    <fill>
      <patternFill patternType="solid">
        <fgColor rgb="FFDADADA"/>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D4141"/>
        <bgColor indexed="64"/>
      </patternFill>
    </fill>
    <fill>
      <patternFill patternType="solid">
        <fgColor rgb="FF92D050"/>
        <bgColor indexed="64"/>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s>
  <cellStyleXfs count="4">
    <xf numFmtId="0" fontId="0" fillId="0" borderId="0"/>
    <xf numFmtId="0" fontId="16" fillId="0" borderId="0"/>
    <xf numFmtId="0" fontId="33" fillId="0" borderId="0"/>
    <xf numFmtId="164" fontId="49" fillId="0" borderId="0" applyFont="0" applyFill="0" applyBorder="0" applyAlignment="0" applyProtection="0"/>
  </cellStyleXfs>
  <cellXfs count="770">
    <xf numFmtId="0" fontId="0" fillId="0" borderId="0" xfId="0"/>
    <xf numFmtId="0" fontId="0" fillId="0" borderId="0" xfId="0" applyFill="1" applyBorder="1" applyAlignment="1">
      <alignment vertical="top" wrapText="1"/>
    </xf>
    <xf numFmtId="0" fontId="0" fillId="0" borderId="0" xfId="0" applyFill="1" applyBorder="1" applyAlignment="1">
      <alignment horizontal="left" vertical="top"/>
    </xf>
    <xf numFmtId="0" fontId="4" fillId="2" borderId="2" xfId="0" applyFont="1" applyFill="1" applyBorder="1" applyAlignment="1">
      <alignment horizontal="center"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center" wrapText="1"/>
    </xf>
    <xf numFmtId="0" fontId="0" fillId="0" borderId="3" xfId="0" applyFill="1" applyBorder="1" applyAlignment="1">
      <alignment horizontal="left" vertical="top" wrapText="1" indent="1"/>
    </xf>
    <xf numFmtId="0" fontId="0" fillId="0" borderId="4" xfId="0" applyFill="1" applyBorder="1" applyAlignment="1">
      <alignment horizontal="left" vertical="center" wrapText="1"/>
    </xf>
    <xf numFmtId="0" fontId="0" fillId="0" borderId="3" xfId="0" applyFill="1" applyBorder="1" applyAlignment="1">
      <alignment horizontal="left" wrapText="1"/>
    </xf>
    <xf numFmtId="0" fontId="0" fillId="0" borderId="2" xfId="0" applyFill="1" applyBorder="1" applyAlignment="1">
      <alignment horizontal="left"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left" vertical="top" wrapText="1" indent="1"/>
    </xf>
    <xf numFmtId="0" fontId="0" fillId="0" borderId="2" xfId="0" applyFill="1" applyBorder="1" applyAlignment="1">
      <alignment horizontal="left" wrapText="1"/>
    </xf>
    <xf numFmtId="1" fontId="11" fillId="2" borderId="2" xfId="0" applyNumberFormat="1" applyFont="1" applyFill="1" applyBorder="1" applyAlignment="1">
      <alignment horizontal="center" vertical="center" shrinkToFit="1"/>
    </xf>
    <xf numFmtId="1" fontId="11" fillId="2" borderId="2" xfId="0" applyNumberFormat="1" applyFont="1" applyFill="1" applyBorder="1" applyAlignment="1">
      <alignment horizontal="left" vertical="center" indent="1" shrinkToFit="1"/>
    </xf>
    <xf numFmtId="0" fontId="12" fillId="0" borderId="2" xfId="0" applyFont="1" applyFill="1" applyBorder="1" applyAlignment="1">
      <alignment horizontal="center" vertical="top" wrapText="1"/>
    </xf>
    <xf numFmtId="0" fontId="12" fillId="0" borderId="2"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2" fontId="13" fillId="0" borderId="2" xfId="0" applyNumberFormat="1" applyFont="1" applyFill="1" applyBorder="1" applyAlignment="1">
      <alignment horizontal="center" vertical="top" shrinkToFit="1"/>
    </xf>
    <xf numFmtId="2" fontId="13" fillId="0" borderId="2"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3" fillId="0" borderId="3" xfId="0" applyNumberFormat="1" applyFont="1" applyFill="1" applyBorder="1" applyAlignment="1">
      <alignment horizontal="center" vertical="center" shrinkToFit="1"/>
    </xf>
    <xf numFmtId="0" fontId="12" fillId="0" borderId="2" xfId="0" applyFont="1" applyFill="1" applyBorder="1" applyAlignment="1">
      <alignment horizontal="left" vertical="center" wrapText="1" indent="1"/>
    </xf>
    <xf numFmtId="2" fontId="13" fillId="0" borderId="2" xfId="0" applyNumberFormat="1" applyFont="1" applyFill="1" applyBorder="1" applyAlignment="1">
      <alignment horizontal="left" vertical="center" indent="1" shrinkToFit="1"/>
    </xf>
    <xf numFmtId="0" fontId="12" fillId="0" borderId="3" xfId="0" applyFont="1" applyFill="1" applyBorder="1" applyAlignment="1">
      <alignment horizontal="left" vertical="center" wrapText="1" indent="1"/>
    </xf>
    <xf numFmtId="2" fontId="13" fillId="0" borderId="3" xfId="0" applyNumberFormat="1" applyFont="1" applyFill="1" applyBorder="1" applyAlignment="1">
      <alignment horizontal="center" vertical="center" shrinkToFit="1"/>
    </xf>
    <xf numFmtId="2" fontId="13" fillId="0" borderId="3" xfId="0" applyNumberFormat="1" applyFont="1" applyFill="1" applyBorder="1" applyAlignment="1">
      <alignment horizontal="left" vertical="center" indent="1" shrinkToFit="1"/>
    </xf>
    <xf numFmtId="0" fontId="12" fillId="0" borderId="4" xfId="0" applyFont="1" applyFill="1" applyBorder="1" applyAlignment="1">
      <alignment horizontal="left" vertical="center" wrapText="1" indent="1"/>
    </xf>
    <xf numFmtId="2" fontId="13" fillId="0" borderId="4" xfId="0" applyNumberFormat="1" applyFont="1" applyFill="1" applyBorder="1" applyAlignment="1">
      <alignment horizontal="right" vertical="center" indent="2" shrinkToFit="1"/>
    </xf>
    <xf numFmtId="2" fontId="13" fillId="0" borderId="4" xfId="0" applyNumberFormat="1" applyFont="1" applyFill="1" applyBorder="1" applyAlignment="1">
      <alignment horizontal="center" vertical="center" shrinkToFit="1"/>
    </xf>
    <xf numFmtId="4" fontId="13" fillId="0" borderId="2" xfId="0" applyNumberFormat="1" applyFont="1" applyFill="1" applyBorder="1" applyAlignment="1">
      <alignment horizontal="right" vertical="center" indent="1" shrinkToFit="1"/>
    </xf>
    <xf numFmtId="2" fontId="13" fillId="0" borderId="2" xfId="0" applyNumberFormat="1" applyFont="1" applyFill="1" applyBorder="1" applyAlignment="1">
      <alignment horizontal="right" vertical="center" indent="2" shrinkToFit="1"/>
    </xf>
    <xf numFmtId="0" fontId="12" fillId="0" borderId="2" xfId="0" applyFont="1" applyFill="1" applyBorder="1" applyAlignment="1">
      <alignment horizontal="left" vertical="top" wrapText="1" indent="1"/>
    </xf>
    <xf numFmtId="2" fontId="13" fillId="0" borderId="2" xfId="0" applyNumberFormat="1" applyFont="1" applyFill="1" applyBorder="1" applyAlignment="1">
      <alignment horizontal="right" vertical="top" indent="2" shrinkToFit="1"/>
    </xf>
    <xf numFmtId="0" fontId="12" fillId="0" borderId="3" xfId="0" applyFont="1" applyFill="1" applyBorder="1" applyAlignment="1">
      <alignment horizontal="left" vertical="top" wrapText="1" indent="1"/>
    </xf>
    <xf numFmtId="4" fontId="13" fillId="0" borderId="3" xfId="0" applyNumberFormat="1" applyFont="1" applyFill="1" applyBorder="1" applyAlignment="1">
      <alignment horizontal="right" vertical="top" indent="1" shrinkToFit="1"/>
    </xf>
    <xf numFmtId="4" fontId="13" fillId="0" borderId="3" xfId="0" applyNumberFormat="1" applyFont="1" applyFill="1" applyBorder="1" applyAlignment="1">
      <alignment horizontal="center" vertical="top" shrinkToFit="1"/>
    </xf>
    <xf numFmtId="4" fontId="13" fillId="0" borderId="2" xfId="0" applyNumberFormat="1" applyFont="1" applyFill="1" applyBorder="1" applyAlignment="1">
      <alignment horizontal="left" vertical="center" indent="1" shrinkToFit="1"/>
    </xf>
    <xf numFmtId="4" fontId="13" fillId="0" borderId="3" xfId="0" applyNumberFormat="1" applyFont="1" applyFill="1" applyBorder="1" applyAlignment="1">
      <alignment horizontal="right" vertical="center" indent="1" shrinkToFit="1"/>
    </xf>
    <xf numFmtId="2" fontId="13" fillId="0" borderId="3" xfId="0" applyNumberFormat="1" applyFont="1" applyFill="1" applyBorder="1" applyAlignment="1">
      <alignment horizontal="right" vertical="center" indent="2" shrinkToFit="1"/>
    </xf>
    <xf numFmtId="4" fontId="13" fillId="0" borderId="4" xfId="0" applyNumberFormat="1" applyFont="1" applyFill="1" applyBorder="1" applyAlignment="1">
      <alignment horizontal="left" vertical="center" indent="2" shrinkToFit="1"/>
    </xf>
    <xf numFmtId="2" fontId="13" fillId="0" borderId="4" xfId="0" applyNumberFormat="1" applyFont="1" applyFill="1" applyBorder="1" applyAlignment="1">
      <alignment horizontal="left" vertical="center" indent="1" shrinkToFit="1"/>
    </xf>
    <xf numFmtId="4" fontId="13" fillId="0" borderId="4" xfId="0" applyNumberFormat="1" applyFont="1" applyFill="1" applyBorder="1" applyAlignment="1">
      <alignment horizontal="right" vertical="center" indent="1" shrinkToFit="1"/>
    </xf>
    <xf numFmtId="4" fontId="13" fillId="0" borderId="4" xfId="0" applyNumberFormat="1" applyFont="1" applyFill="1" applyBorder="1" applyAlignment="1">
      <alignment horizontal="center" vertical="center" shrinkToFit="1"/>
    </xf>
    <xf numFmtId="4" fontId="13" fillId="0" borderId="2" xfId="0" applyNumberFormat="1" applyFont="1" applyFill="1" applyBorder="1" applyAlignment="1">
      <alignment horizontal="left" vertical="center" indent="2" shrinkToFit="1"/>
    </xf>
    <xf numFmtId="4" fontId="13" fillId="0" borderId="2" xfId="0" applyNumberFormat="1" applyFont="1" applyFill="1" applyBorder="1" applyAlignment="1">
      <alignment horizontal="left" vertical="top" indent="1" shrinkToFit="1"/>
    </xf>
    <xf numFmtId="4" fontId="13" fillId="0" borderId="2" xfId="0" applyNumberFormat="1" applyFont="1" applyFill="1" applyBorder="1" applyAlignment="1">
      <alignment horizontal="right" vertical="top" indent="1" shrinkToFit="1"/>
    </xf>
    <xf numFmtId="4" fontId="13" fillId="0" borderId="2"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top" indent="2" shrinkToFit="1"/>
    </xf>
    <xf numFmtId="2" fontId="13" fillId="0" borderId="3" xfId="0" applyNumberFormat="1" applyFont="1" applyFill="1" applyBorder="1" applyAlignment="1">
      <alignment horizontal="left" vertical="top" indent="1" shrinkToFit="1"/>
    </xf>
    <xf numFmtId="2" fontId="13" fillId="0" borderId="3" xfId="0" applyNumberFormat="1" applyFont="1" applyFill="1" applyBorder="1" applyAlignment="1">
      <alignment horizontal="right" vertical="top" indent="2" shrinkToFit="1"/>
    </xf>
    <xf numFmtId="0" fontId="12" fillId="0" borderId="2" xfId="0" applyFont="1" applyFill="1" applyBorder="1" applyAlignment="1">
      <alignment horizontal="left" vertical="top" wrapText="1"/>
    </xf>
    <xf numFmtId="4" fontId="13" fillId="0" borderId="2" xfId="0" applyNumberFormat="1" applyFont="1" applyFill="1" applyBorder="1" applyAlignment="1">
      <alignment horizontal="left" vertical="top" shrinkToFit="1"/>
    </xf>
    <xf numFmtId="2" fontId="13" fillId="0" borderId="2" xfId="0" applyNumberFormat="1" applyFont="1" applyFill="1" applyBorder="1" applyAlignment="1">
      <alignment horizontal="left" vertical="top" indent="1" shrinkToFit="1"/>
    </xf>
    <xf numFmtId="2" fontId="13" fillId="0" borderId="2" xfId="0" applyNumberFormat="1" applyFont="1" applyFill="1" applyBorder="1" applyAlignment="1">
      <alignment horizontal="left" vertical="top" indent="2" shrinkToFit="1"/>
    </xf>
    <xf numFmtId="2" fontId="13" fillId="0" borderId="3"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top" indent="1" shrinkToFit="1"/>
    </xf>
    <xf numFmtId="0" fontId="12" fillId="0" borderId="4" xfId="0" applyFont="1" applyFill="1" applyBorder="1" applyAlignment="1">
      <alignment horizontal="center" vertical="top" wrapText="1"/>
    </xf>
    <xf numFmtId="2" fontId="13" fillId="0" borderId="4" xfId="0" applyNumberFormat="1" applyFont="1" applyFill="1" applyBorder="1" applyAlignment="1">
      <alignment horizontal="center" vertical="top" shrinkToFit="1"/>
    </xf>
    <xf numFmtId="2" fontId="13" fillId="0" borderId="4" xfId="0" applyNumberFormat="1" applyFont="1" applyFill="1" applyBorder="1" applyAlignment="1">
      <alignment horizontal="left" vertical="top" indent="2" shrinkToFit="1"/>
    </xf>
    <xf numFmtId="2" fontId="13" fillId="0" borderId="4" xfId="0" applyNumberFormat="1" applyFont="1" applyFill="1" applyBorder="1" applyAlignment="1">
      <alignment horizontal="left" vertical="top" indent="1" shrinkToFit="1"/>
    </xf>
    <xf numFmtId="166" fontId="13" fillId="0" borderId="2" xfId="0" applyNumberFormat="1" applyFont="1" applyFill="1" applyBorder="1" applyAlignment="1">
      <alignment horizontal="center" vertical="top" shrinkToFit="1"/>
    </xf>
    <xf numFmtId="4" fontId="13" fillId="0" borderId="2" xfId="0" applyNumberFormat="1" applyFont="1" applyFill="1" applyBorder="1" applyAlignment="1">
      <alignment horizontal="left" vertical="center" shrinkToFit="1"/>
    </xf>
    <xf numFmtId="0" fontId="12" fillId="0" borderId="3" xfId="0" applyFont="1" applyFill="1" applyBorder="1" applyAlignment="1">
      <alignment horizontal="center" vertical="top" wrapText="1"/>
    </xf>
    <xf numFmtId="2" fontId="13" fillId="0" borderId="2" xfId="0" applyNumberFormat="1" applyFont="1" applyFill="1" applyBorder="1" applyAlignment="1">
      <alignment horizontal="left" vertical="center" indent="2" shrinkToFit="1"/>
    </xf>
    <xf numFmtId="3" fontId="13" fillId="0" borderId="2" xfId="0" applyNumberFormat="1" applyFont="1" applyFill="1" applyBorder="1" applyAlignment="1">
      <alignment horizontal="center" vertical="top" shrinkToFit="1"/>
    </xf>
    <xf numFmtId="4" fontId="13" fillId="0" borderId="4"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center" indent="1" shrinkToFit="1"/>
    </xf>
    <xf numFmtId="0" fontId="12" fillId="0" borderId="4" xfId="0" applyFont="1" applyFill="1" applyBorder="1" applyAlignment="1">
      <alignment horizontal="center" vertical="center" wrapText="1"/>
    </xf>
    <xf numFmtId="4" fontId="13" fillId="0" borderId="4" xfId="0" applyNumberFormat="1" applyFont="1" applyFill="1" applyBorder="1" applyAlignment="1">
      <alignment horizontal="left" vertical="center" indent="1" shrinkToFit="1"/>
    </xf>
    <xf numFmtId="2" fontId="13" fillId="0" borderId="3" xfId="0" applyNumberFormat="1" applyFont="1" applyFill="1" applyBorder="1" applyAlignment="1">
      <alignment horizontal="left" vertical="top" indent="2" shrinkToFit="1"/>
    </xf>
    <xf numFmtId="0" fontId="10" fillId="0" borderId="3" xfId="0" applyFont="1" applyFill="1" applyBorder="1" applyAlignment="1">
      <alignment horizontal="left" vertical="top" wrapText="1"/>
    </xf>
    <xf numFmtId="0" fontId="0" fillId="2" borderId="2" xfId="0"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0" fillId="6" borderId="0" xfId="0" applyFill="1" applyAlignment="1">
      <alignment horizontal="center" vertical="center"/>
    </xf>
    <xf numFmtId="0" fontId="17" fillId="4" borderId="16" xfId="1" applyNumberFormat="1" applyFont="1" applyFill="1" applyBorder="1" applyAlignment="1">
      <alignment horizontal="center" vertical="center" wrapText="1"/>
    </xf>
    <xf numFmtId="0" fontId="17" fillId="4" borderId="16" xfId="0" applyFont="1" applyFill="1" applyBorder="1" applyAlignment="1">
      <alignment horizontal="left" vertical="center" wrapText="1"/>
    </xf>
    <xf numFmtId="0" fontId="17" fillId="5" borderId="16" xfId="0" applyFont="1" applyFill="1" applyBorder="1" applyAlignment="1">
      <alignment horizontal="left" vertical="center" wrapText="1"/>
    </xf>
    <xf numFmtId="172" fontId="17" fillId="3" borderId="16" xfId="1" applyNumberFormat="1" applyFont="1" applyFill="1" applyBorder="1" applyAlignment="1">
      <alignment horizontal="center" vertical="center" wrapText="1"/>
    </xf>
    <xf numFmtId="2" fontId="18" fillId="3" borderId="16" xfId="0" applyNumberFormat="1" applyFont="1" applyFill="1" applyBorder="1" applyAlignment="1">
      <alignment horizontal="center" vertical="center"/>
    </xf>
    <xf numFmtId="0" fontId="17" fillId="3" borderId="16" xfId="1" applyFont="1" applyFill="1" applyBorder="1" applyAlignment="1">
      <alignment horizontal="center" vertical="center" wrapText="1"/>
    </xf>
    <xf numFmtId="4" fontId="17" fillId="4" borderId="16" xfId="1" applyNumberFormat="1"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7" fillId="3" borderId="16" xfId="0" applyFont="1" applyFill="1" applyBorder="1" applyAlignment="1">
      <alignment horizontal="left" vertical="center" wrapText="1"/>
    </xf>
    <xf numFmtId="172" fontId="17" fillId="4" borderId="16" xfId="1" applyNumberFormat="1" applyFont="1" applyFill="1" applyBorder="1" applyAlignment="1">
      <alignment horizontal="center" vertical="center" wrapText="1"/>
    </xf>
    <xf numFmtId="2" fontId="18" fillId="4" borderId="16" xfId="0" applyNumberFormat="1" applyFont="1" applyFill="1" applyBorder="1" applyAlignment="1">
      <alignment horizontal="center" vertical="center"/>
    </xf>
    <xf numFmtId="0" fontId="17" fillId="4" borderId="16" xfId="1" applyFont="1" applyFill="1" applyBorder="1" applyAlignment="1">
      <alignment horizontal="center" vertical="center" wrapText="1"/>
    </xf>
    <xf numFmtId="4" fontId="17" fillId="4" borderId="17" xfId="1" applyNumberFormat="1"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5" borderId="16" xfId="0" applyFont="1" applyFill="1" applyBorder="1" applyAlignment="1">
      <alignment horizontal="center" vertical="center" wrapText="1"/>
    </xf>
    <xf numFmtId="172" fontId="17" fillId="5" borderId="16" xfId="1" applyNumberFormat="1" applyFont="1" applyFill="1" applyBorder="1" applyAlignment="1">
      <alignment horizontal="center" vertical="center" wrapText="1"/>
    </xf>
    <xf numFmtId="4" fontId="17" fillId="5" borderId="16" xfId="1" applyNumberFormat="1" applyFont="1" applyFill="1" applyBorder="1" applyAlignment="1">
      <alignment horizontal="center" vertical="center" wrapText="1"/>
    </xf>
    <xf numFmtId="0" fontId="18" fillId="5" borderId="16" xfId="0" applyFont="1" applyFill="1" applyBorder="1" applyAlignment="1">
      <alignment horizontal="center" vertical="center"/>
    </xf>
    <xf numFmtId="0" fontId="17" fillId="0" borderId="16" xfId="1" applyFont="1" applyFill="1" applyBorder="1" applyAlignment="1">
      <alignment horizontal="center" vertical="center" wrapText="1"/>
    </xf>
    <xf numFmtId="0" fontId="18" fillId="0" borderId="16" xfId="0" applyFont="1" applyFill="1" applyBorder="1" applyAlignment="1">
      <alignment horizontal="center" vertical="center"/>
    </xf>
    <xf numFmtId="0" fontId="18" fillId="4"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165" fontId="17" fillId="4" borderId="16" xfId="0" applyNumberFormat="1" applyFont="1" applyFill="1" applyBorder="1" applyAlignment="1">
      <alignment horizontal="center" vertical="center" wrapText="1"/>
    </xf>
    <xf numFmtId="2" fontId="17" fillId="4" borderId="16" xfId="0" applyNumberFormat="1" applyFont="1" applyFill="1" applyBorder="1" applyAlignment="1">
      <alignment horizontal="center" vertical="center"/>
    </xf>
    <xf numFmtId="0" fontId="18" fillId="3" borderId="16" xfId="0" applyFont="1" applyFill="1" applyBorder="1" applyAlignment="1">
      <alignment horizontal="center" vertical="center"/>
    </xf>
    <xf numFmtId="165" fontId="17" fillId="3" borderId="16" xfId="0" applyNumberFormat="1" applyFont="1" applyFill="1" applyBorder="1" applyAlignment="1">
      <alignment horizontal="center" vertical="center"/>
    </xf>
    <xf numFmtId="4" fontId="17" fillId="3" borderId="16" xfId="1" applyNumberFormat="1" applyFont="1" applyFill="1" applyBorder="1" applyAlignment="1">
      <alignment horizontal="center" vertical="center" wrapText="1"/>
    </xf>
    <xf numFmtId="0" fontId="18" fillId="0" borderId="16" xfId="0" applyFont="1" applyBorder="1" applyAlignment="1">
      <alignment vertical="top" wrapText="1"/>
    </xf>
    <xf numFmtId="165" fontId="17" fillId="0" borderId="16" xfId="0" applyNumberFormat="1" applyFont="1" applyFill="1" applyBorder="1" applyAlignment="1">
      <alignment horizontal="center" vertical="center"/>
    </xf>
    <xf numFmtId="0" fontId="18" fillId="3" borderId="16" xfId="0" applyFont="1" applyFill="1" applyBorder="1" applyAlignment="1">
      <alignment vertical="top" wrapText="1"/>
    </xf>
    <xf numFmtId="1" fontId="20" fillId="0" borderId="2" xfId="0" applyNumberFormat="1" applyFont="1" applyFill="1" applyBorder="1" applyAlignment="1">
      <alignment horizontal="center" vertical="center" shrinkToFit="1"/>
    </xf>
    <xf numFmtId="0" fontId="17"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0" fontId="17" fillId="0" borderId="2" xfId="0" applyFont="1" applyFill="1" applyBorder="1" applyAlignment="1">
      <alignment horizontal="center" vertical="center" wrapText="1"/>
    </xf>
    <xf numFmtId="2" fontId="20"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top" wrapText="1"/>
    </xf>
    <xf numFmtId="4" fontId="20" fillId="0" borderId="2" xfId="0" applyNumberFormat="1" applyFont="1" applyFill="1" applyBorder="1" applyAlignment="1">
      <alignment horizontal="center" vertical="center" shrinkToFit="1"/>
    </xf>
    <xf numFmtId="1" fontId="20" fillId="0" borderId="3" xfId="0" applyNumberFormat="1" applyFont="1" applyFill="1" applyBorder="1" applyAlignment="1">
      <alignment horizontal="center" vertical="top" shrinkToFit="1"/>
    </xf>
    <xf numFmtId="0" fontId="17" fillId="0" borderId="3" xfId="0" applyFont="1" applyFill="1" applyBorder="1" applyAlignment="1">
      <alignment horizontal="left" vertical="top" wrapText="1"/>
    </xf>
    <xf numFmtId="0" fontId="17" fillId="0" borderId="3" xfId="0" applyFont="1" applyFill="1" applyBorder="1" applyAlignment="1">
      <alignment horizontal="center" vertical="top" wrapText="1"/>
    </xf>
    <xf numFmtId="2" fontId="20" fillId="0" borderId="3" xfId="0" applyNumberFormat="1" applyFont="1" applyFill="1" applyBorder="1" applyAlignment="1">
      <alignment horizontal="center" vertical="top" shrinkToFit="1"/>
    </xf>
    <xf numFmtId="0" fontId="18" fillId="0" borderId="3" xfId="0" applyFont="1" applyFill="1" applyBorder="1" applyAlignment="1">
      <alignment horizontal="left" vertical="center" wrapText="1"/>
    </xf>
    <xf numFmtId="4" fontId="20" fillId="0" borderId="3" xfId="0" applyNumberFormat="1" applyFont="1" applyFill="1" applyBorder="1" applyAlignment="1">
      <alignment horizontal="center" vertical="top" shrinkToFit="1"/>
    </xf>
    <xf numFmtId="2" fontId="20" fillId="0" borderId="2" xfId="0" applyNumberFormat="1" applyFont="1" applyFill="1" applyBorder="1" applyAlignment="1">
      <alignment horizontal="left" vertical="center" indent="3" shrinkToFit="1"/>
    </xf>
    <xf numFmtId="0" fontId="17" fillId="0" borderId="2" xfId="0" applyFont="1" applyFill="1" applyBorder="1" applyAlignment="1">
      <alignment horizontal="right" vertical="top" wrapText="1" indent="2"/>
    </xf>
    <xf numFmtId="4" fontId="20" fillId="0" borderId="2" xfId="0" applyNumberFormat="1" applyFont="1" applyFill="1" applyBorder="1" applyAlignment="1">
      <alignment horizontal="left" vertical="center" indent="2" shrinkToFit="1"/>
    </xf>
    <xf numFmtId="0" fontId="18" fillId="0" borderId="4" xfId="0" applyFont="1" applyFill="1" applyBorder="1" applyAlignment="1">
      <alignment horizontal="left" vertical="center" wrapText="1"/>
    </xf>
    <xf numFmtId="0" fontId="18" fillId="0" borderId="4"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right" vertical="center" wrapText="1" indent="2"/>
    </xf>
    <xf numFmtId="0" fontId="17" fillId="7" borderId="16" xfId="1" applyNumberFormat="1" applyFont="1" applyFill="1" applyBorder="1" applyAlignment="1">
      <alignment horizontal="center" vertical="center" wrapText="1"/>
    </xf>
    <xf numFmtId="0" fontId="17" fillId="7" borderId="16" xfId="0" applyFont="1" applyFill="1" applyBorder="1" applyAlignment="1">
      <alignment horizontal="left" vertical="center" wrapText="1"/>
    </xf>
    <xf numFmtId="165" fontId="17" fillId="7" borderId="16" xfId="0" applyNumberFormat="1" applyFont="1" applyFill="1" applyBorder="1" applyAlignment="1">
      <alignment horizontal="center" vertical="center" wrapText="1"/>
    </xf>
    <xf numFmtId="2" fontId="17" fillId="7" borderId="16" xfId="0" applyNumberFormat="1" applyFont="1" applyFill="1" applyBorder="1" applyAlignment="1">
      <alignment horizontal="center" vertical="center"/>
    </xf>
    <xf numFmtId="0" fontId="18" fillId="7" borderId="16" xfId="0" applyFont="1" applyFill="1" applyBorder="1" applyAlignment="1">
      <alignment horizontal="center" vertical="center"/>
    </xf>
    <xf numFmtId="165" fontId="17" fillId="7" borderId="16" xfId="0" applyNumberFormat="1" applyFont="1" applyFill="1" applyBorder="1" applyAlignment="1">
      <alignment horizontal="center" vertical="center"/>
    </xf>
    <xf numFmtId="4" fontId="17" fillId="7" borderId="16" xfId="1" applyNumberFormat="1" applyFont="1" applyFill="1" applyBorder="1" applyAlignment="1">
      <alignment horizontal="center" vertical="center" wrapText="1"/>
    </xf>
    <xf numFmtId="0" fontId="18" fillId="7" borderId="16" xfId="0" applyFont="1" applyFill="1" applyBorder="1" applyAlignment="1">
      <alignment horizontal="center" vertical="center" wrapText="1"/>
    </xf>
    <xf numFmtId="172" fontId="17" fillId="7" borderId="16" xfId="1" applyNumberFormat="1" applyFont="1" applyFill="1" applyBorder="1" applyAlignment="1">
      <alignment horizontal="center" vertical="center" wrapText="1"/>
    </xf>
    <xf numFmtId="0" fontId="18" fillId="7" borderId="16" xfId="0" applyFont="1" applyFill="1" applyBorder="1" applyAlignment="1">
      <alignment vertical="top" wrapText="1"/>
    </xf>
    <xf numFmtId="0" fontId="17" fillId="5" borderId="16" xfId="1" applyNumberFormat="1" applyFont="1" applyFill="1" applyBorder="1" applyAlignment="1">
      <alignment horizontal="center" vertical="center" wrapText="1"/>
    </xf>
    <xf numFmtId="165" fontId="17" fillId="5" borderId="16" xfId="0" applyNumberFormat="1" applyFont="1" applyFill="1" applyBorder="1" applyAlignment="1">
      <alignment horizontal="center" vertical="center" wrapText="1"/>
    </xf>
    <xf numFmtId="2" fontId="17" fillId="5" borderId="16" xfId="0" applyNumberFormat="1" applyFont="1" applyFill="1" applyBorder="1" applyAlignment="1">
      <alignment horizontal="center" vertical="center"/>
    </xf>
    <xf numFmtId="0" fontId="18" fillId="0" borderId="3" xfId="0" applyFont="1" applyFill="1" applyBorder="1" applyAlignment="1">
      <alignment horizontal="left" wrapText="1"/>
    </xf>
    <xf numFmtId="0" fontId="17" fillId="0" borderId="3" xfId="0" applyFont="1" applyFill="1" applyBorder="1" applyAlignment="1">
      <alignment horizontal="right" vertical="top" wrapText="1" indent="2"/>
    </xf>
    <xf numFmtId="1" fontId="20" fillId="0" borderId="3" xfId="0" applyNumberFormat="1" applyFont="1" applyFill="1" applyBorder="1" applyAlignment="1">
      <alignment horizontal="center" vertical="center" shrinkToFit="1"/>
    </xf>
    <xf numFmtId="0" fontId="17" fillId="0" borderId="3" xfId="0" applyFont="1" applyFill="1" applyBorder="1" applyAlignment="1">
      <alignment horizontal="center" vertical="center" wrapText="1"/>
    </xf>
    <xf numFmtId="2" fontId="20" fillId="0" borderId="3" xfId="0" applyNumberFormat="1" applyFont="1" applyFill="1" applyBorder="1" applyAlignment="1">
      <alignment horizontal="center" vertical="center" shrinkToFit="1"/>
    </xf>
    <xf numFmtId="0" fontId="18" fillId="0" borderId="3" xfId="0" applyFont="1" applyFill="1" applyBorder="1" applyAlignment="1">
      <alignment horizontal="left" vertical="top" wrapText="1"/>
    </xf>
    <xf numFmtId="4" fontId="20" fillId="0" borderId="3" xfId="0" applyNumberFormat="1" applyFont="1" applyFill="1" applyBorder="1" applyAlignment="1">
      <alignment horizontal="center" vertical="center" shrinkToFit="1"/>
    </xf>
    <xf numFmtId="0" fontId="17" fillId="0" borderId="3" xfId="0" applyFont="1" applyFill="1" applyBorder="1" applyAlignment="1">
      <alignment horizontal="right" vertical="center" wrapText="1" indent="2"/>
    </xf>
    <xf numFmtId="4" fontId="20" fillId="0" borderId="3" xfId="0" applyNumberFormat="1" applyFont="1" applyFill="1" applyBorder="1" applyAlignment="1">
      <alignment horizontal="left" vertical="top" indent="2" shrinkToFit="1"/>
    </xf>
    <xf numFmtId="1" fontId="20" fillId="0" borderId="2" xfId="0" applyNumberFormat="1" applyFont="1" applyFill="1" applyBorder="1" applyAlignment="1">
      <alignment horizontal="right" vertical="center" indent="1" shrinkToFit="1"/>
    </xf>
    <xf numFmtId="1" fontId="20" fillId="0" borderId="3" xfId="0" applyNumberFormat="1" applyFont="1" applyFill="1" applyBorder="1" applyAlignment="1">
      <alignment horizontal="right" vertical="center" shrinkToFit="1"/>
    </xf>
    <xf numFmtId="1" fontId="20" fillId="0" borderId="2" xfId="0" applyNumberFormat="1" applyFont="1" applyFill="1" applyBorder="1" applyAlignment="1">
      <alignment horizontal="left" vertical="center" indent="1" shrinkToFit="1"/>
    </xf>
    <xf numFmtId="0" fontId="17" fillId="0" borderId="2" xfId="0" applyFont="1" applyFill="1" applyBorder="1" applyAlignment="1">
      <alignment horizontal="left" vertical="center" wrapText="1"/>
    </xf>
    <xf numFmtId="1" fontId="20" fillId="0" borderId="3" xfId="0" applyNumberFormat="1" applyFont="1" applyFill="1" applyBorder="1" applyAlignment="1">
      <alignment horizontal="left" vertical="top" indent="1" shrinkToFit="1"/>
    </xf>
    <xf numFmtId="2" fontId="17" fillId="4" borderId="16" xfId="0" applyNumberFormat="1" applyFont="1" applyFill="1" applyBorder="1" applyAlignment="1">
      <alignment horizontal="center" vertical="center" wrapText="1"/>
    </xf>
    <xf numFmtId="0" fontId="18" fillId="3" borderId="16" xfId="0" applyFont="1" applyFill="1" applyBorder="1" applyAlignment="1">
      <alignment horizontal="left" vertical="top" wrapText="1"/>
    </xf>
    <xf numFmtId="1" fontId="20" fillId="0" borderId="3" xfId="0" applyNumberFormat="1" applyFont="1" applyFill="1" applyBorder="1" applyAlignment="1">
      <alignment horizontal="left" vertical="center" indent="1" shrinkToFit="1"/>
    </xf>
    <xf numFmtId="0" fontId="17" fillId="0" borderId="3" xfId="0" applyFont="1" applyFill="1" applyBorder="1" applyAlignment="1">
      <alignment horizontal="left" vertical="center" wrapText="1"/>
    </xf>
    <xf numFmtId="0" fontId="17" fillId="0" borderId="3" xfId="0" applyFont="1" applyFill="1" applyBorder="1" applyAlignment="1">
      <alignment horizontal="left" vertical="center" wrapText="1" indent="1"/>
    </xf>
    <xf numFmtId="0" fontId="18" fillId="0" borderId="3" xfId="0" applyFont="1" applyFill="1" applyBorder="1" applyAlignment="1">
      <alignment horizontal="left" vertical="center" wrapText="1" indent="1"/>
    </xf>
    <xf numFmtId="4" fontId="20" fillId="0" borderId="3" xfId="0" applyNumberFormat="1" applyFont="1" applyFill="1" applyBorder="1" applyAlignment="1">
      <alignment horizontal="left" vertical="center" indent="2" shrinkToFit="1"/>
    </xf>
    <xf numFmtId="0" fontId="17"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4" fontId="20" fillId="0" borderId="2" xfId="0" applyNumberFormat="1" applyFont="1" applyFill="1" applyBorder="1" applyAlignment="1">
      <alignment horizontal="left" vertical="center" indent="1" shrinkToFit="1"/>
    </xf>
    <xf numFmtId="0" fontId="17" fillId="0" borderId="2" xfId="0" applyFont="1" applyFill="1" applyBorder="1" applyAlignment="1">
      <alignment horizontal="right" vertical="center" wrapText="1" indent="1"/>
    </xf>
    <xf numFmtId="4" fontId="20" fillId="0" borderId="3" xfId="0" applyNumberFormat="1" applyFont="1" applyFill="1" applyBorder="1" applyAlignment="1">
      <alignment horizontal="left" vertical="center" indent="1" shrinkToFit="1"/>
    </xf>
    <xf numFmtId="0" fontId="17" fillId="0" borderId="3" xfId="0" applyFont="1" applyFill="1" applyBorder="1" applyAlignment="1">
      <alignment horizontal="right" vertical="center" wrapText="1" indent="1"/>
    </xf>
    <xf numFmtId="0" fontId="17" fillId="0" borderId="2" xfId="0" applyFont="1" applyFill="1" applyBorder="1" applyAlignment="1">
      <alignment horizontal="left" vertical="top" wrapText="1" indent="1"/>
    </xf>
    <xf numFmtId="0" fontId="18" fillId="0" borderId="2" xfId="0" applyFont="1" applyFill="1" applyBorder="1" applyAlignment="1">
      <alignment horizontal="left" vertical="top" wrapText="1" indent="1"/>
    </xf>
    <xf numFmtId="165" fontId="20" fillId="0" borderId="2" xfId="0" applyNumberFormat="1" applyFont="1" applyFill="1" applyBorder="1" applyAlignment="1">
      <alignment horizontal="right" vertical="center" indent="1" shrinkToFit="1"/>
    </xf>
    <xf numFmtId="166" fontId="20" fillId="0" borderId="2" xfId="0" applyNumberFormat="1" applyFont="1" applyFill="1" applyBorder="1" applyAlignment="1">
      <alignment horizontal="right" vertical="center" shrinkToFit="1"/>
    </xf>
    <xf numFmtId="0" fontId="18" fillId="0" borderId="2" xfId="0" applyFont="1" applyFill="1" applyBorder="1" applyAlignment="1">
      <alignment horizontal="left" vertical="center" wrapText="1"/>
    </xf>
    <xf numFmtId="1" fontId="20" fillId="0" borderId="2" xfId="0" applyNumberFormat="1" applyFont="1" applyFill="1" applyBorder="1" applyAlignment="1">
      <alignment horizontal="left" vertical="center" shrinkToFit="1"/>
    </xf>
    <xf numFmtId="2" fontId="20" fillId="0" borderId="2" xfId="0" applyNumberFormat="1" applyFont="1" applyFill="1" applyBorder="1" applyAlignment="1">
      <alignment horizontal="right" vertical="center" indent="1" shrinkToFit="1"/>
    </xf>
    <xf numFmtId="1" fontId="20" fillId="0" borderId="2" xfId="0" applyNumberFormat="1" applyFont="1" applyFill="1" applyBorder="1" applyAlignment="1">
      <alignment horizontal="left" vertical="top" shrinkToFit="1"/>
    </xf>
    <xf numFmtId="0" fontId="17" fillId="0" borderId="2" xfId="0" applyFont="1" applyFill="1" applyBorder="1" applyAlignment="1">
      <alignment horizontal="right" vertical="top" wrapText="1" indent="1"/>
    </xf>
    <xf numFmtId="4" fontId="20" fillId="0" borderId="2" xfId="0" applyNumberFormat="1" applyFont="1" applyFill="1" applyBorder="1" applyAlignment="1">
      <alignment horizontal="right" vertical="center" indent="2" shrinkToFit="1"/>
    </xf>
    <xf numFmtId="2" fontId="20" fillId="0" borderId="2" xfId="0" applyNumberFormat="1" applyFont="1" applyFill="1" applyBorder="1" applyAlignment="1">
      <alignment horizontal="center" vertical="top" shrinkToFit="1"/>
    </xf>
    <xf numFmtId="1" fontId="20" fillId="0" borderId="2" xfId="0" applyNumberFormat="1" applyFont="1" applyFill="1" applyBorder="1" applyAlignment="1">
      <alignment horizontal="center" vertical="top" shrinkToFit="1"/>
    </xf>
    <xf numFmtId="4" fontId="20" fillId="0" borderId="2" xfId="0" applyNumberFormat="1" applyFont="1" applyFill="1" applyBorder="1" applyAlignment="1">
      <alignment horizontal="right" vertical="top" indent="2" shrinkToFit="1"/>
    </xf>
    <xf numFmtId="4" fontId="20" fillId="0" borderId="2" xfId="0" applyNumberFormat="1" applyFont="1" applyFill="1" applyBorder="1" applyAlignment="1">
      <alignment horizontal="center" vertical="top" shrinkToFit="1"/>
    </xf>
    <xf numFmtId="0" fontId="18" fillId="0" borderId="2" xfId="0" applyFont="1" applyFill="1" applyBorder="1" applyAlignment="1">
      <alignment horizontal="left" vertical="center" wrapText="1" indent="2"/>
    </xf>
    <xf numFmtId="1" fontId="20" fillId="0" borderId="2" xfId="0" applyNumberFormat="1" applyFont="1" applyFill="1" applyBorder="1" applyAlignment="1">
      <alignment horizontal="left" vertical="center" indent="2" shrinkToFit="1"/>
    </xf>
    <xf numFmtId="4" fontId="20" fillId="0" borderId="2" xfId="0" applyNumberFormat="1" applyFont="1" applyFill="1" applyBorder="1" applyAlignment="1">
      <alignment horizontal="left" vertical="top" indent="2" shrinkToFit="1"/>
    </xf>
    <xf numFmtId="0" fontId="18" fillId="0" borderId="2" xfId="0" applyFont="1" applyFill="1" applyBorder="1" applyAlignment="1">
      <alignment horizontal="left" wrapText="1"/>
    </xf>
    <xf numFmtId="2" fontId="20" fillId="0" borderId="2" xfId="0" applyNumberFormat="1" applyFont="1" applyFill="1" applyBorder="1" applyAlignment="1">
      <alignment horizontal="left" vertical="center" indent="2" shrinkToFit="1"/>
    </xf>
    <xf numFmtId="1" fontId="20" fillId="0" borderId="2" xfId="0" applyNumberFormat="1" applyFont="1" applyFill="1" applyBorder="1" applyAlignment="1">
      <alignment horizontal="left" vertical="top" indent="1" shrinkToFit="1"/>
    </xf>
    <xf numFmtId="2" fontId="20" fillId="0" borderId="3" xfId="0" applyNumberFormat="1" applyFont="1" applyFill="1" applyBorder="1" applyAlignment="1">
      <alignment horizontal="left" vertical="top" indent="2" shrinkToFit="1"/>
    </xf>
    <xf numFmtId="0" fontId="17" fillId="0" borderId="2" xfId="0" applyFont="1" applyFill="1" applyBorder="1" applyAlignment="1">
      <alignment horizontal="right" vertical="center" wrapText="1"/>
    </xf>
    <xf numFmtId="1" fontId="20" fillId="0" borderId="2" xfId="0" applyNumberFormat="1" applyFont="1" applyFill="1" applyBorder="1" applyAlignment="1">
      <alignment horizontal="right" vertical="center" shrinkToFit="1"/>
    </xf>
    <xf numFmtId="165" fontId="20" fillId="0" borderId="2" xfId="0" applyNumberFormat="1" applyFont="1" applyFill="1" applyBorder="1" applyAlignment="1">
      <alignment horizontal="center" vertical="center" shrinkToFit="1"/>
    </xf>
    <xf numFmtId="0" fontId="18" fillId="0" borderId="2" xfId="0" applyFont="1" applyFill="1" applyBorder="1" applyAlignment="1">
      <alignment horizontal="left" vertical="top" wrapText="1" indent="2"/>
    </xf>
    <xf numFmtId="2" fontId="20" fillId="0" borderId="2" xfId="0" applyNumberFormat="1" applyFont="1" applyFill="1" applyBorder="1" applyAlignment="1">
      <alignment horizontal="left" vertical="top" indent="2" shrinkToFit="1"/>
    </xf>
    <xf numFmtId="0" fontId="21" fillId="0" borderId="0" xfId="0" applyFont="1" applyFill="1" applyBorder="1" applyAlignment="1">
      <alignment horizontal="left" vertical="top"/>
    </xf>
    <xf numFmtId="172" fontId="17" fillId="0" borderId="16" xfId="1" applyNumberFormat="1" applyFont="1" applyFill="1" applyBorder="1" applyAlignment="1">
      <alignment horizontal="center" vertical="center" wrapText="1"/>
    </xf>
    <xf numFmtId="2" fontId="18" fillId="0" borderId="16" xfId="0" applyNumberFormat="1" applyFont="1" applyFill="1" applyBorder="1" applyAlignment="1">
      <alignment horizontal="center" vertical="center"/>
    </xf>
    <xf numFmtId="4" fontId="17" fillId="0" borderId="16" xfId="1" applyNumberFormat="1" applyFont="1" applyFill="1" applyBorder="1" applyAlignment="1">
      <alignment horizontal="center" vertical="center" wrapText="1"/>
    </xf>
    <xf numFmtId="0" fontId="17" fillId="0" borderId="16" xfId="1"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165" fontId="20" fillId="0" borderId="2" xfId="0" applyNumberFormat="1" applyFont="1" applyFill="1" applyBorder="1" applyAlignment="1">
      <alignment horizontal="left" vertical="center" indent="1" shrinkToFit="1"/>
    </xf>
    <xf numFmtId="2" fontId="17" fillId="0" borderId="16" xfId="0" applyNumberFormat="1" applyFont="1" applyFill="1" applyBorder="1" applyAlignment="1">
      <alignment horizontal="center" vertical="center"/>
    </xf>
    <xf numFmtId="0" fontId="18" fillId="0" borderId="16" xfId="0" applyFont="1" applyFill="1" applyBorder="1" applyAlignment="1">
      <alignment horizontal="left" vertical="top" wrapText="1"/>
    </xf>
    <xf numFmtId="0" fontId="0" fillId="0" borderId="5" xfId="0" applyFill="1" applyBorder="1" applyAlignment="1">
      <alignment horizontal="left"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2" fontId="13" fillId="0" borderId="3" xfId="0" applyNumberFormat="1" applyFont="1" applyFill="1" applyBorder="1" applyAlignment="1">
      <alignment horizontal="left" vertical="center" indent="2" shrinkToFit="1"/>
    </xf>
    <xf numFmtId="3" fontId="20" fillId="0" borderId="2" xfId="0" applyNumberFormat="1" applyFont="1" applyFill="1" applyBorder="1" applyAlignment="1">
      <alignment horizontal="center" vertical="center" shrinkToFit="1"/>
    </xf>
    <xf numFmtId="3" fontId="18" fillId="0" borderId="2" xfId="0" applyNumberFormat="1" applyFont="1" applyFill="1" applyBorder="1" applyAlignment="1">
      <alignment horizontal="center" vertical="center" wrapText="1"/>
    </xf>
    <xf numFmtId="3" fontId="20" fillId="0" borderId="3" xfId="0" applyNumberFormat="1" applyFont="1" applyFill="1" applyBorder="1" applyAlignment="1">
      <alignment horizontal="center" vertical="center" shrinkToFit="1"/>
    </xf>
    <xf numFmtId="3" fontId="18" fillId="0" borderId="3"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shrinkToFit="1"/>
    </xf>
    <xf numFmtId="3" fontId="18" fillId="0" borderId="4" xfId="0" applyNumberFormat="1" applyFont="1" applyFill="1" applyBorder="1" applyAlignment="1">
      <alignment horizontal="center" vertical="center" wrapText="1"/>
    </xf>
    <xf numFmtId="4"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top" wrapText="1"/>
    </xf>
    <xf numFmtId="0" fontId="29" fillId="0" borderId="0" xfId="0" applyFont="1" applyFill="1" applyBorder="1" applyAlignment="1">
      <alignment horizontal="left" vertical="top"/>
    </xf>
    <xf numFmtId="1" fontId="30" fillId="0" borderId="2" xfId="0" applyNumberFormat="1" applyFont="1" applyFill="1" applyBorder="1" applyAlignment="1">
      <alignment horizontal="center" vertical="center" shrinkToFit="1"/>
    </xf>
    <xf numFmtId="0" fontId="29" fillId="0" borderId="2" xfId="0" applyFont="1" applyFill="1" applyBorder="1" applyAlignment="1">
      <alignment horizontal="left" vertical="top" wrapText="1"/>
    </xf>
    <xf numFmtId="0" fontId="31" fillId="0" borderId="2" xfId="0" applyFont="1" applyFill="1" applyBorder="1" applyAlignment="1">
      <alignment horizontal="right" vertical="center" wrapText="1"/>
    </xf>
    <xf numFmtId="1" fontId="30" fillId="0" borderId="3" xfId="0" applyNumberFormat="1" applyFont="1" applyFill="1" applyBorder="1" applyAlignment="1">
      <alignment horizontal="left" vertical="top" indent="1" shrinkToFit="1"/>
    </xf>
    <xf numFmtId="0" fontId="29" fillId="0" borderId="3" xfId="0" applyFont="1" applyFill="1" applyBorder="1" applyAlignment="1">
      <alignment horizontal="left" wrapText="1"/>
    </xf>
    <xf numFmtId="0" fontId="31" fillId="0" borderId="3" xfId="0" applyFont="1" applyFill="1" applyBorder="1" applyAlignment="1">
      <alignment horizontal="right" vertical="top" wrapText="1"/>
    </xf>
    <xf numFmtId="0" fontId="29" fillId="0" borderId="3" xfId="0" applyFont="1" applyFill="1" applyBorder="1" applyAlignment="1">
      <alignment horizontal="left" vertical="top" wrapText="1"/>
    </xf>
    <xf numFmtId="1" fontId="30" fillId="0" borderId="3" xfId="0" applyNumberFormat="1" applyFont="1" applyFill="1" applyBorder="1" applyAlignment="1">
      <alignment horizontal="left" vertical="center" shrinkToFit="1"/>
    </xf>
    <xf numFmtId="0" fontId="31" fillId="0" borderId="3" xfId="0" applyFont="1" applyFill="1" applyBorder="1" applyAlignment="1">
      <alignment horizontal="left" vertical="center" wrapText="1"/>
    </xf>
    <xf numFmtId="1" fontId="30" fillId="0" borderId="2" xfId="0" applyNumberFormat="1" applyFont="1" applyFill="1" applyBorder="1" applyAlignment="1">
      <alignment horizontal="left" vertical="center" shrinkToFit="1"/>
    </xf>
    <xf numFmtId="0" fontId="31" fillId="0" borderId="3" xfId="0" applyFont="1" applyFill="1" applyBorder="1" applyAlignment="1">
      <alignment horizontal="right" vertical="center" wrapText="1"/>
    </xf>
    <xf numFmtId="0" fontId="29" fillId="0" borderId="3" xfId="0" applyFont="1" applyFill="1" applyBorder="1" applyAlignment="1">
      <alignment horizontal="left" vertical="center" wrapText="1"/>
    </xf>
    <xf numFmtId="1" fontId="30" fillId="0" borderId="2" xfId="0" applyNumberFormat="1" applyFont="1" applyFill="1" applyBorder="1" applyAlignment="1">
      <alignment horizontal="left" vertical="center" indent="1"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9" fillId="0" borderId="4" xfId="0" applyFont="1" applyFill="1" applyBorder="1" applyAlignment="1">
      <alignment horizontal="left" vertical="top" wrapText="1"/>
    </xf>
    <xf numFmtId="1" fontId="30" fillId="0" borderId="2" xfId="0" applyNumberFormat="1" applyFont="1" applyFill="1" applyBorder="1" applyAlignment="1">
      <alignment horizontal="right" vertical="center" shrinkToFit="1"/>
    </xf>
    <xf numFmtId="0" fontId="29" fillId="0" borderId="2" xfId="0" applyFont="1" applyFill="1" applyBorder="1" applyAlignment="1">
      <alignment horizontal="center" vertical="top" wrapText="1"/>
    </xf>
    <xf numFmtId="1" fontId="30" fillId="0" borderId="3" xfId="0" applyNumberFormat="1" applyFont="1" applyFill="1" applyBorder="1" applyAlignment="1">
      <alignment horizontal="right" vertical="center" shrinkToFit="1"/>
    </xf>
    <xf numFmtId="0" fontId="29" fillId="0" borderId="3" xfId="0" applyFont="1" applyFill="1" applyBorder="1" applyAlignment="1">
      <alignment horizontal="center" vertical="center" wrapText="1"/>
    </xf>
    <xf numFmtId="1" fontId="30" fillId="0" borderId="4" xfId="0" applyNumberFormat="1" applyFont="1" applyFill="1" applyBorder="1" applyAlignment="1">
      <alignment horizontal="right" vertical="center" shrinkToFit="1"/>
    </xf>
    <xf numFmtId="1" fontId="30" fillId="0" borderId="3" xfId="0" applyNumberFormat="1" applyFont="1" applyFill="1" applyBorder="1" applyAlignment="1">
      <alignment horizontal="left" vertical="center" indent="1" shrinkToFit="1"/>
    </xf>
    <xf numFmtId="0" fontId="31" fillId="0" borderId="0" xfId="0" applyFont="1" applyFill="1" applyBorder="1" applyAlignment="1">
      <alignment horizontal="left" vertical="top" wrapText="1" indent="4"/>
    </xf>
    <xf numFmtId="0" fontId="29" fillId="0" borderId="0" xfId="0" applyFont="1" applyFill="1" applyBorder="1" applyAlignment="1">
      <alignment horizontal="left" vertical="top" wrapText="1"/>
    </xf>
    <xf numFmtId="0" fontId="17" fillId="0" borderId="16" xfId="0" applyFont="1" applyFill="1" applyBorder="1" applyAlignment="1">
      <alignment horizontal="center" vertical="center"/>
    </xf>
    <xf numFmtId="3" fontId="17" fillId="0" borderId="16" xfId="0" applyNumberFormat="1" applyFont="1" applyFill="1" applyBorder="1" applyAlignment="1">
      <alignment horizontal="center" vertical="center" wrapText="1"/>
    </xf>
    <xf numFmtId="3" fontId="18" fillId="0" borderId="16"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shrinkToFit="1"/>
    </xf>
    <xf numFmtId="0" fontId="0" fillId="0" borderId="0" xfId="0" applyFill="1" applyBorder="1" applyAlignment="1">
      <alignment horizontal="left"/>
    </xf>
    <xf numFmtId="0" fontId="0" fillId="0" borderId="0" xfId="0" applyFill="1" applyBorder="1" applyAlignment="1">
      <alignment horizontal="left" vertical="top" wrapText="1"/>
    </xf>
    <xf numFmtId="1" fontId="11" fillId="2" borderId="5" xfId="0" applyNumberFormat="1" applyFont="1" applyFill="1" applyBorder="1" applyAlignment="1">
      <alignment horizontal="center" vertical="center" shrinkToFit="1"/>
    </xf>
    <xf numFmtId="3" fontId="18" fillId="0" borderId="11"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wrapText="1"/>
    </xf>
    <xf numFmtId="3" fontId="20" fillId="0" borderId="5" xfId="0" applyNumberFormat="1" applyFont="1" applyFill="1" applyBorder="1" applyAlignment="1">
      <alignment horizontal="center" vertical="center" shrinkToFit="1"/>
    </xf>
    <xf numFmtId="3" fontId="2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1" fontId="11" fillId="2" borderId="16" xfId="0" applyNumberFormat="1" applyFont="1" applyFill="1" applyBorder="1" applyAlignment="1">
      <alignment horizontal="center" vertical="center" wrapText="1" shrinkToFit="1"/>
    </xf>
    <xf numFmtId="0" fontId="19" fillId="0" borderId="16" xfId="0" applyFont="1" applyFill="1" applyBorder="1" applyAlignment="1">
      <alignment horizontal="left" vertical="top" wrapText="1"/>
    </xf>
    <xf numFmtId="3" fontId="18" fillId="0" borderId="0" xfId="0" applyNumberFormat="1" applyFont="1" applyFill="1" applyBorder="1" applyAlignment="1">
      <alignment horizontal="center" wrapText="1"/>
    </xf>
    <xf numFmtId="3" fontId="18" fillId="0" borderId="5" xfId="0" applyNumberFormat="1" applyFont="1" applyFill="1" applyBorder="1" applyAlignment="1">
      <alignment horizontal="center" vertical="center" wrapText="1"/>
    </xf>
    <xf numFmtId="0" fontId="17" fillId="0" borderId="16" xfId="0" applyFont="1" applyFill="1" applyBorder="1" applyAlignment="1">
      <alignment horizontal="left" vertical="top" wrapText="1"/>
    </xf>
    <xf numFmtId="1" fontId="17" fillId="0" borderId="2" xfId="0" applyNumberFormat="1" applyFont="1" applyFill="1" applyBorder="1" applyAlignment="1">
      <alignment horizontal="center" vertical="center" shrinkToFit="1"/>
    </xf>
    <xf numFmtId="0" fontId="17" fillId="0" borderId="16" xfId="0" applyFont="1" applyFill="1" applyBorder="1" applyAlignment="1">
      <alignment vertical="center" wrapText="1"/>
    </xf>
    <xf numFmtId="0" fontId="17"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center" wrapText="1"/>
    </xf>
    <xf numFmtId="4" fontId="17" fillId="0" borderId="3" xfId="0" applyNumberFormat="1" applyFont="1" applyFill="1" applyBorder="1" applyAlignment="1">
      <alignment horizontal="center" vertical="center" shrinkToFit="1"/>
    </xf>
    <xf numFmtId="0" fontId="17" fillId="0" borderId="16" xfId="0" applyFont="1" applyFill="1" applyBorder="1" applyAlignment="1">
      <alignment horizontal="center" vertical="center" wrapText="1"/>
    </xf>
    <xf numFmtId="4" fontId="17" fillId="0" borderId="16"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shrinkToFit="1"/>
    </xf>
    <xf numFmtId="3" fontId="17" fillId="0" borderId="2" xfId="0"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shrinkToFit="1"/>
    </xf>
    <xf numFmtId="3" fontId="17" fillId="0" borderId="5" xfId="0" applyNumberFormat="1" applyFont="1" applyFill="1" applyBorder="1" applyAlignment="1">
      <alignment horizontal="center" vertical="center" wrapText="1"/>
    </xf>
    <xf numFmtId="1" fontId="17" fillId="0" borderId="16" xfId="0" applyNumberFormat="1" applyFont="1" applyFill="1" applyBorder="1" applyAlignment="1">
      <alignment horizontal="center" vertical="center" wrapText="1"/>
    </xf>
    <xf numFmtId="3" fontId="17" fillId="0" borderId="16" xfId="0" applyNumberFormat="1" applyFont="1" applyFill="1" applyBorder="1" applyAlignment="1">
      <alignment horizontal="center" vertical="center" shrinkToFit="1"/>
    </xf>
    <xf numFmtId="0" fontId="17" fillId="0" borderId="23" xfId="0" applyFont="1" applyFill="1" applyBorder="1" applyAlignment="1">
      <alignment horizontal="center" vertical="center"/>
    </xf>
    <xf numFmtId="0" fontId="19" fillId="0" borderId="17" xfId="0" applyFont="1" applyFill="1" applyBorder="1" applyAlignment="1">
      <alignment horizontal="left" vertical="top" wrapText="1"/>
    </xf>
    <xf numFmtId="3" fontId="18" fillId="0" borderId="17" xfId="0" applyNumberFormat="1" applyFont="1" applyFill="1" applyBorder="1" applyAlignment="1">
      <alignment horizontal="center" vertical="center" wrapText="1"/>
    </xf>
    <xf numFmtId="0" fontId="0" fillId="0" borderId="0" xfId="0" applyFill="1" applyBorder="1" applyAlignment="1">
      <alignment horizontal="left" vertical="center"/>
    </xf>
    <xf numFmtId="0" fontId="17" fillId="0" borderId="8" xfId="0" applyFont="1" applyFill="1" applyBorder="1" applyAlignment="1">
      <alignment horizontal="center" vertical="center" wrapText="1"/>
    </xf>
    <xf numFmtId="0" fontId="17" fillId="0" borderId="26" xfId="0" applyFont="1" applyFill="1" applyBorder="1" applyAlignment="1">
      <alignment horizontal="justify" vertical="center" wrapText="1"/>
    </xf>
    <xf numFmtId="3" fontId="17" fillId="0" borderId="8" xfId="0" applyNumberFormat="1" applyFont="1" applyFill="1" applyBorder="1" applyAlignment="1">
      <alignment horizontal="center" vertical="center" shrinkToFit="1"/>
    </xf>
    <xf numFmtId="3" fontId="17" fillId="0" borderId="8" xfId="0" applyNumberFormat="1" applyFont="1" applyFill="1" applyBorder="1" applyAlignment="1">
      <alignment horizontal="center" vertical="center" wrapText="1"/>
    </xf>
    <xf numFmtId="3" fontId="17" fillId="0" borderId="14" xfId="0" applyNumberFormat="1" applyFont="1" applyFill="1" applyBorder="1" applyAlignment="1">
      <alignment horizontal="center" vertical="center" wrapText="1"/>
    </xf>
    <xf numFmtId="3" fontId="17" fillId="0" borderId="27" xfId="0" applyNumberFormat="1" applyFont="1" applyFill="1" applyBorder="1" applyAlignment="1">
      <alignment horizontal="center" vertical="center" wrapText="1"/>
    </xf>
    <xf numFmtId="0" fontId="17" fillId="0" borderId="16" xfId="1" applyFont="1" applyFill="1" applyBorder="1" applyAlignment="1">
      <alignment horizontal="left" vertical="top" wrapText="1"/>
    </xf>
    <xf numFmtId="3" fontId="20" fillId="0" borderId="16" xfId="1" applyNumberFormat="1" applyFont="1" applyFill="1" applyBorder="1" applyAlignment="1">
      <alignment horizontal="center" vertical="center" shrinkToFit="1"/>
    </xf>
    <xf numFmtId="3" fontId="18" fillId="0" borderId="16" xfId="1" applyNumberFormat="1" applyFont="1" applyFill="1" applyBorder="1" applyAlignment="1">
      <alignment horizontal="center" vertical="center" wrapText="1"/>
    </xf>
    <xf numFmtId="0" fontId="18" fillId="0" borderId="16" xfId="1" applyFont="1" applyFill="1" applyBorder="1" applyAlignment="1">
      <alignment horizontal="left" vertical="top" wrapText="1"/>
    </xf>
    <xf numFmtId="0" fontId="17" fillId="0" borderId="17" xfId="1" applyFont="1" applyFill="1" applyBorder="1" applyAlignment="1">
      <alignment horizontal="left" vertical="top" wrapText="1"/>
    </xf>
    <xf numFmtId="0" fontId="17" fillId="0" borderId="16" xfId="1" applyFont="1" applyFill="1" applyBorder="1" applyAlignment="1">
      <alignment horizontal="left" vertical="center" wrapText="1"/>
    </xf>
    <xf numFmtId="3" fontId="18" fillId="0" borderId="27" xfId="0" applyNumberFormat="1" applyFont="1" applyFill="1" applyBorder="1" applyAlignment="1">
      <alignment horizontal="center" vertical="center" wrapText="1"/>
    </xf>
    <xf numFmtId="0" fontId="17" fillId="0" borderId="29" xfId="0" applyFont="1" applyFill="1" applyBorder="1" applyAlignment="1">
      <alignment horizontal="left" vertical="top" wrapText="1"/>
    </xf>
    <xf numFmtId="3" fontId="20" fillId="0" borderId="29" xfId="0" applyNumberFormat="1" applyFont="1" applyFill="1" applyBorder="1" applyAlignment="1">
      <alignment horizontal="center" vertical="center" shrinkToFit="1"/>
    </xf>
    <xf numFmtId="3" fontId="18" fillId="0" borderId="29" xfId="0" applyNumberFormat="1" applyFont="1" applyFill="1" applyBorder="1" applyAlignment="1">
      <alignment horizontal="center" vertical="center" wrapText="1"/>
    </xf>
    <xf numFmtId="3" fontId="18" fillId="0" borderId="30"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39" fillId="0" borderId="0" xfId="0" applyFont="1" applyFill="1" applyBorder="1" applyAlignment="1">
      <alignment horizontal="left" vertical="top"/>
    </xf>
    <xf numFmtId="0" fontId="39" fillId="0" borderId="0" xfId="0" applyFont="1" applyFill="1" applyBorder="1" applyAlignment="1">
      <alignment horizontal="right" vertical="top"/>
    </xf>
    <xf numFmtId="3" fontId="20" fillId="0" borderId="17" xfId="1" applyNumberFormat="1" applyFont="1" applyFill="1" applyBorder="1" applyAlignment="1">
      <alignment horizontal="center" vertical="center" shrinkToFit="1"/>
    </xf>
    <xf numFmtId="3" fontId="18" fillId="0" borderId="17" xfId="1" applyNumberFormat="1" applyFont="1" applyFill="1" applyBorder="1" applyAlignment="1">
      <alignment horizontal="center" vertical="center" wrapText="1"/>
    </xf>
    <xf numFmtId="0" fontId="19" fillId="0" borderId="27" xfId="0" applyFont="1" applyFill="1" applyBorder="1" applyAlignment="1">
      <alignment horizontal="left" vertical="top" wrapText="1"/>
    </xf>
    <xf numFmtId="1" fontId="34" fillId="0" borderId="16" xfId="0" applyNumberFormat="1" applyFont="1" applyFill="1" applyBorder="1" applyAlignment="1">
      <alignment horizontal="left" vertical="center" wrapText="1" shrinkToFit="1"/>
    </xf>
    <xf numFmtId="0" fontId="37" fillId="0" borderId="16" xfId="0" applyFont="1" applyFill="1" applyBorder="1" applyAlignment="1">
      <alignment horizontal="left" vertical="center" wrapText="1"/>
    </xf>
    <xf numFmtId="49" fontId="17" fillId="0" borderId="16" xfId="1" applyNumberFormat="1" applyFont="1" applyFill="1" applyBorder="1" applyAlignment="1">
      <alignment horizontal="center" vertical="center" wrapText="1"/>
    </xf>
    <xf numFmtId="173" fontId="17" fillId="0" borderId="17" xfId="2" applyNumberFormat="1" applyFont="1" applyFill="1" applyBorder="1" applyAlignment="1">
      <alignment horizontal="center" vertical="center"/>
    </xf>
    <xf numFmtId="3" fontId="44" fillId="0" borderId="16" xfId="0" applyNumberFormat="1" applyFont="1" applyFill="1" applyBorder="1" applyAlignment="1">
      <alignment horizontal="center" vertical="center" shrinkToFit="1"/>
    </xf>
    <xf numFmtId="173" fontId="37" fillId="0" borderId="16" xfId="2" applyNumberFormat="1" applyFont="1" applyFill="1" applyBorder="1" applyAlignment="1">
      <alignment horizontal="center" vertical="center"/>
    </xf>
    <xf numFmtId="0" fontId="40" fillId="0" borderId="16" xfId="0" applyFont="1" applyFill="1" applyBorder="1" applyAlignment="1">
      <alignment horizontal="left" vertical="center" wrapText="1"/>
    </xf>
    <xf numFmtId="3" fontId="42" fillId="0" borderId="2" xfId="0" applyNumberFormat="1" applyFont="1" applyFill="1" applyBorder="1" applyAlignment="1">
      <alignment horizontal="center" vertical="center" shrinkToFit="1"/>
    </xf>
    <xf numFmtId="173" fontId="40" fillId="0" borderId="16" xfId="2" applyNumberFormat="1" applyFont="1" applyFill="1" applyBorder="1" applyAlignment="1">
      <alignment horizontal="center" vertical="center"/>
    </xf>
    <xf numFmtId="3" fontId="41" fillId="0" borderId="16" xfId="0" applyNumberFormat="1" applyFont="1" applyFill="1" applyBorder="1" applyAlignment="1">
      <alignment horizontal="center" vertical="center" wrapText="1"/>
    </xf>
    <xf numFmtId="0" fontId="40" fillId="0" borderId="16" xfId="2" applyNumberFormat="1" applyFont="1" applyFill="1" applyBorder="1" applyAlignment="1">
      <alignment vertical="center" wrapText="1"/>
    </xf>
    <xf numFmtId="3" fontId="42" fillId="0" borderId="16" xfId="0" applyNumberFormat="1" applyFont="1" applyFill="1" applyBorder="1" applyAlignment="1">
      <alignment horizontal="center" vertical="center" shrinkToFit="1"/>
    </xf>
    <xf numFmtId="0" fontId="40" fillId="0" borderId="16" xfId="2" applyNumberFormat="1" applyFont="1" applyFill="1" applyBorder="1" applyAlignment="1">
      <alignment horizontal="left" vertical="center" wrapText="1"/>
    </xf>
    <xf numFmtId="0" fontId="40" fillId="0" borderId="4" xfId="0" applyFont="1" applyFill="1" applyBorder="1" applyAlignment="1">
      <alignment horizontal="center" vertical="center" wrapText="1"/>
    </xf>
    <xf numFmtId="0" fontId="40" fillId="0" borderId="4" xfId="0" applyFont="1" applyFill="1" applyBorder="1" applyAlignment="1">
      <alignment horizontal="left" vertical="top" wrapText="1"/>
    </xf>
    <xf numFmtId="0" fontId="46" fillId="0" borderId="0" xfId="2" applyNumberFormat="1" applyFont="1" applyFill="1" applyBorder="1" applyAlignment="1">
      <alignment horizontal="left" vertical="center" wrapText="1"/>
    </xf>
    <xf numFmtId="3" fontId="47" fillId="0" borderId="16" xfId="0" applyNumberFormat="1" applyFont="1" applyFill="1" applyBorder="1" applyAlignment="1">
      <alignment horizontal="center" vertical="center" shrinkToFit="1"/>
    </xf>
    <xf numFmtId="173" fontId="46" fillId="0" borderId="16" xfId="2" applyNumberFormat="1" applyFont="1" applyFill="1" applyBorder="1" applyAlignment="1">
      <alignment horizontal="center" vertical="center"/>
    </xf>
    <xf numFmtId="3" fontId="48" fillId="0" borderId="16" xfId="0" applyNumberFormat="1" applyFont="1" applyFill="1" applyBorder="1" applyAlignment="1">
      <alignment horizontal="center" vertical="center" wrapText="1"/>
    </xf>
    <xf numFmtId="0" fontId="41" fillId="0" borderId="2" xfId="0" applyFont="1" applyFill="1" applyBorder="1" applyAlignment="1">
      <alignment horizontal="left" vertical="top" wrapText="1"/>
    </xf>
    <xf numFmtId="3" fontId="41" fillId="0" borderId="2" xfId="0" applyNumberFormat="1" applyFont="1" applyFill="1" applyBorder="1" applyAlignment="1">
      <alignment horizontal="center" vertical="center" wrapText="1"/>
    </xf>
    <xf numFmtId="0" fontId="45" fillId="0" borderId="0" xfId="0" applyFont="1" applyFill="1" applyBorder="1" applyAlignment="1">
      <alignment horizontal="left" vertical="top"/>
    </xf>
    <xf numFmtId="3" fontId="41" fillId="0" borderId="5" xfId="0" applyNumberFormat="1" applyFont="1" applyFill="1" applyBorder="1" applyAlignment="1">
      <alignment horizontal="center" vertical="center" wrapText="1"/>
    </xf>
    <xf numFmtId="173" fontId="17" fillId="0" borderId="16" xfId="2" applyNumberFormat="1" applyFont="1" applyFill="1" applyBorder="1" applyAlignment="1">
      <alignment horizontal="center" vertical="center"/>
    </xf>
    <xf numFmtId="174" fontId="17" fillId="0" borderId="16" xfId="2" applyNumberFormat="1" applyFont="1" applyFill="1" applyBorder="1" applyAlignment="1">
      <alignment horizontal="center" vertical="center"/>
    </xf>
    <xf numFmtId="3" fontId="20" fillId="0" borderId="8" xfId="0" applyNumberFormat="1" applyFont="1" applyFill="1" applyBorder="1" applyAlignment="1">
      <alignment horizontal="center" vertical="center" shrinkToFit="1"/>
    </xf>
    <xf numFmtId="3" fontId="18" fillId="0" borderId="8" xfId="0" applyNumberFormat="1" applyFont="1" applyFill="1" applyBorder="1" applyAlignment="1">
      <alignment horizontal="center" vertical="center" wrapText="1"/>
    </xf>
    <xf numFmtId="0" fontId="17" fillId="0" borderId="27" xfId="1" applyFont="1" applyFill="1" applyBorder="1" applyAlignment="1">
      <alignment horizontal="left" vertical="top" wrapText="1"/>
    </xf>
    <xf numFmtId="3" fontId="20" fillId="0" borderId="27" xfId="1" applyNumberFormat="1" applyFont="1" applyFill="1" applyBorder="1" applyAlignment="1">
      <alignment horizontal="center" vertical="center" shrinkToFit="1"/>
    </xf>
    <xf numFmtId="3" fontId="18" fillId="0" borderId="27" xfId="1" applyNumberFormat="1" applyFont="1" applyFill="1" applyBorder="1" applyAlignment="1">
      <alignment horizontal="center" vertical="center" wrapText="1"/>
    </xf>
    <xf numFmtId="3" fontId="17" fillId="0" borderId="16" xfId="1" applyNumberFormat="1" applyFont="1" applyFill="1" applyBorder="1" applyAlignment="1">
      <alignment horizontal="center" vertical="center" shrinkToFit="1"/>
    </xf>
    <xf numFmtId="3" fontId="17" fillId="0" borderId="16" xfId="1" applyNumberFormat="1" applyFont="1" applyFill="1" applyBorder="1" applyAlignment="1">
      <alignment horizontal="center" vertical="center" wrapText="1"/>
    </xf>
    <xf numFmtId="174" fontId="17" fillId="0" borderId="17" xfId="2" applyNumberFormat="1" applyFont="1" applyFill="1" applyBorder="1" applyAlignment="1">
      <alignment horizontal="center" vertical="center"/>
    </xf>
    <xf numFmtId="0" fontId="0" fillId="0" borderId="16" xfId="0" applyFill="1" applyBorder="1" applyAlignment="1">
      <alignment horizontal="left" vertical="top"/>
    </xf>
    <xf numFmtId="0" fontId="17" fillId="0" borderId="16" xfId="2" applyNumberFormat="1" applyFont="1" applyFill="1" applyBorder="1" applyAlignment="1">
      <alignment horizontal="left" vertical="center" wrapText="1"/>
    </xf>
    <xf numFmtId="0" fontId="17" fillId="0" borderId="16" xfId="2" applyNumberFormat="1" applyFont="1" applyFill="1" applyBorder="1" applyAlignment="1">
      <alignment vertical="center" wrapText="1"/>
    </xf>
    <xf numFmtId="0" fontId="17" fillId="0" borderId="17" xfId="2" applyNumberFormat="1" applyFont="1" applyFill="1" applyBorder="1" applyAlignment="1">
      <alignment horizontal="left" vertical="center" wrapText="1"/>
    </xf>
    <xf numFmtId="0" fontId="17" fillId="7" borderId="16" xfId="1" applyFont="1" applyFill="1" applyBorder="1" applyAlignment="1">
      <alignment horizontal="left" vertical="center" wrapText="1"/>
    </xf>
    <xf numFmtId="0" fontId="17" fillId="7" borderId="16" xfId="1" applyFont="1" applyFill="1" applyBorder="1" applyAlignment="1">
      <alignment horizontal="left" vertical="top" wrapText="1"/>
    </xf>
    <xf numFmtId="3" fontId="20" fillId="7" borderId="16" xfId="0" applyNumberFormat="1" applyFont="1" applyFill="1" applyBorder="1" applyAlignment="1">
      <alignment horizontal="center" vertical="center" shrinkToFit="1"/>
    </xf>
    <xf numFmtId="3" fontId="18" fillId="7" borderId="16" xfId="0" applyNumberFormat="1" applyFont="1" applyFill="1" applyBorder="1" applyAlignment="1">
      <alignment horizontal="center" vertical="center" wrapText="1"/>
    </xf>
    <xf numFmtId="173" fontId="17" fillId="7" borderId="16" xfId="2" applyNumberFormat="1" applyFont="1" applyFill="1" applyBorder="1" applyAlignment="1">
      <alignment horizontal="center" vertical="center"/>
    </xf>
    <xf numFmtId="0" fontId="17" fillId="7" borderId="17" xfId="1" applyFont="1" applyFill="1" applyBorder="1" applyAlignment="1">
      <alignment horizontal="left" vertical="top" wrapText="1"/>
    </xf>
    <xf numFmtId="3" fontId="20" fillId="7" borderId="17" xfId="0" applyNumberFormat="1" applyFont="1" applyFill="1" applyBorder="1" applyAlignment="1">
      <alignment horizontal="center" vertical="center" shrinkToFit="1"/>
    </xf>
    <xf numFmtId="3" fontId="18" fillId="7" borderId="17" xfId="0" applyNumberFormat="1" applyFont="1" applyFill="1" applyBorder="1" applyAlignment="1">
      <alignment horizontal="center" vertical="center" wrapText="1"/>
    </xf>
    <xf numFmtId="0" fontId="17" fillId="7" borderId="17" xfId="1" applyFont="1" applyFill="1" applyBorder="1" applyAlignment="1">
      <alignment horizontal="left" vertical="center" wrapText="1"/>
    </xf>
    <xf numFmtId="1" fontId="17" fillId="7" borderId="34" xfId="0" applyNumberFormat="1" applyFont="1" applyFill="1" applyBorder="1" applyAlignment="1">
      <alignment horizontal="center" vertical="center" shrinkToFit="1"/>
    </xf>
    <xf numFmtId="3" fontId="20" fillId="0" borderId="17" xfId="0" applyNumberFormat="1" applyFont="1" applyFill="1" applyBorder="1" applyAlignment="1">
      <alignment horizontal="center" vertical="center" shrinkToFit="1"/>
    </xf>
    <xf numFmtId="0" fontId="17" fillId="0" borderId="16" xfId="0" applyFont="1" applyFill="1" applyBorder="1" applyAlignment="1">
      <alignment horizontal="left" vertical="center" wrapText="1" indent="1"/>
    </xf>
    <xf numFmtId="0" fontId="17" fillId="7" borderId="16" xfId="2" applyNumberFormat="1" applyFont="1" applyFill="1" applyBorder="1" applyAlignment="1">
      <alignment horizontal="left" vertical="center" wrapText="1"/>
    </xf>
    <xf numFmtId="173" fontId="17" fillId="7" borderId="17" xfId="2" applyNumberFormat="1" applyFont="1" applyFill="1" applyBorder="1" applyAlignment="1">
      <alignment horizontal="center" vertical="center"/>
    </xf>
    <xf numFmtId="175" fontId="0" fillId="0" borderId="0" xfId="3" applyNumberFormat="1" applyFont="1" applyFill="1" applyBorder="1" applyAlignment="1">
      <alignment horizontal="left" vertical="top"/>
    </xf>
    <xf numFmtId="3" fontId="18" fillId="7" borderId="2" xfId="0" applyNumberFormat="1" applyFont="1" applyFill="1" applyBorder="1" applyAlignment="1">
      <alignment horizontal="center" vertical="center" wrapText="1"/>
    </xf>
    <xf numFmtId="3" fontId="20" fillId="7" borderId="3" xfId="0" applyNumberFormat="1" applyFont="1" applyFill="1" applyBorder="1" applyAlignment="1">
      <alignment horizontal="center" vertical="center" shrinkToFit="1"/>
    </xf>
    <xf numFmtId="3" fontId="18" fillId="7" borderId="4" xfId="0" applyNumberFormat="1" applyFont="1" applyFill="1" applyBorder="1" applyAlignment="1">
      <alignment horizontal="center" vertical="center" wrapText="1"/>
    </xf>
    <xf numFmtId="3" fontId="18" fillId="7" borderId="16" xfId="1" applyNumberFormat="1" applyFont="1" applyFill="1" applyBorder="1" applyAlignment="1">
      <alignment horizontal="center" vertical="center" wrapText="1"/>
    </xf>
    <xf numFmtId="3" fontId="17" fillId="7" borderId="16" xfId="1" applyNumberFormat="1" applyFont="1" applyFill="1" applyBorder="1" applyAlignment="1">
      <alignment horizontal="center" vertical="center" wrapText="1"/>
    </xf>
    <xf numFmtId="3" fontId="20" fillId="7" borderId="16" xfId="1" applyNumberFormat="1" applyFont="1" applyFill="1" applyBorder="1" applyAlignment="1">
      <alignment horizontal="center" vertical="center" shrinkToFit="1"/>
    </xf>
    <xf numFmtId="0" fontId="17" fillId="4" borderId="16" xfId="1" applyFont="1" applyFill="1" applyBorder="1" applyAlignment="1">
      <alignment horizontal="left" vertical="top" wrapText="1"/>
    </xf>
    <xf numFmtId="3" fontId="20" fillId="4" borderId="3" xfId="0" applyNumberFormat="1" applyFont="1" applyFill="1" applyBorder="1" applyAlignment="1">
      <alignment horizontal="center" vertical="center" shrinkToFit="1"/>
    </xf>
    <xf numFmtId="3" fontId="18" fillId="4" borderId="3" xfId="0" applyNumberFormat="1" applyFont="1" applyFill="1" applyBorder="1" applyAlignment="1">
      <alignment horizontal="center" vertical="center" wrapText="1"/>
    </xf>
    <xf numFmtId="0" fontId="17" fillId="4"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21" fillId="0" borderId="0" xfId="0" applyFont="1" applyFill="1" applyBorder="1" applyAlignment="1">
      <alignment horizontal="left" vertical="top"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6" xfId="0" applyFont="1" applyFill="1" applyBorder="1" applyAlignment="1">
      <alignment horizontal="left" vertical="top" wrapText="1"/>
    </xf>
    <xf numFmtId="0" fontId="21" fillId="0" borderId="6"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20" xfId="0" applyFont="1" applyFill="1" applyBorder="1" applyAlignment="1">
      <alignment horizontal="left" vertical="top" wrapText="1"/>
    </xf>
    <xf numFmtId="2" fontId="20" fillId="0" borderId="3" xfId="0" applyNumberFormat="1" applyFont="1" applyFill="1" applyBorder="1" applyAlignment="1">
      <alignment horizontal="left" vertical="center" indent="2" shrinkToFit="1"/>
    </xf>
    <xf numFmtId="2" fontId="20" fillId="0" borderId="8" xfId="0" applyNumberFormat="1" applyFont="1" applyFill="1" applyBorder="1" applyAlignment="1">
      <alignment horizontal="left" vertical="center" indent="2" shrinkToFit="1"/>
    </xf>
    <xf numFmtId="2" fontId="20" fillId="0" borderId="4" xfId="0" applyNumberFormat="1" applyFont="1" applyFill="1" applyBorder="1" applyAlignment="1">
      <alignment horizontal="left" vertical="center" indent="2" shrinkToFit="1"/>
    </xf>
    <xf numFmtId="1" fontId="24" fillId="0" borderId="21" xfId="0" applyNumberFormat="1" applyFont="1" applyFill="1" applyBorder="1" applyAlignment="1">
      <alignment horizontal="left" vertical="center" wrapText="1" shrinkToFit="1"/>
    </xf>
    <xf numFmtId="1" fontId="24" fillId="0" borderId="6" xfId="0" applyNumberFormat="1" applyFont="1" applyFill="1" applyBorder="1" applyAlignment="1">
      <alignment horizontal="left" vertical="center" wrapText="1" shrinkToFit="1"/>
    </xf>
    <xf numFmtId="1" fontId="24" fillId="0" borderId="7" xfId="0" applyNumberFormat="1" applyFont="1" applyFill="1" applyBorder="1" applyAlignment="1">
      <alignment horizontal="left" vertical="center" wrapText="1" shrinkToFit="1"/>
    </xf>
    <xf numFmtId="0" fontId="19" fillId="0" borderId="11"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6" fillId="0" borderId="0" xfId="0" applyFont="1" applyFill="1" applyBorder="1" applyAlignment="1">
      <alignment horizontal="right" vertical="top" wrapText="1"/>
    </xf>
    <xf numFmtId="0" fontId="2" fillId="0" borderId="1" xfId="0" applyFont="1" applyFill="1" applyBorder="1" applyAlignment="1">
      <alignment horizontal="left" vertical="top" wrapText="1"/>
    </xf>
    <xf numFmtId="1" fontId="37" fillId="0" borderId="16" xfId="0" applyNumberFormat="1" applyFont="1" applyFill="1" applyBorder="1" applyAlignment="1">
      <alignment horizontal="left" vertical="center" wrapText="1" shrinkToFit="1"/>
    </xf>
    <xf numFmtId="1" fontId="37" fillId="0" borderId="23" xfId="0" applyNumberFormat="1" applyFont="1" applyFill="1" applyBorder="1" applyAlignment="1">
      <alignment horizontal="left" vertical="center" wrapText="1" shrinkToFit="1"/>
    </xf>
    <xf numFmtId="0" fontId="19" fillId="0" borderId="0" xfId="0" applyFont="1" applyFill="1" applyBorder="1" applyAlignment="1">
      <alignment horizontal="left" vertical="top" wrapText="1"/>
    </xf>
    <xf numFmtId="0" fontId="37" fillId="0" borderId="1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19" fillId="0" borderId="14" xfId="0" applyFont="1" applyFill="1" applyBorder="1" applyAlignment="1">
      <alignment horizontal="left" vertical="top" wrapText="1"/>
    </xf>
    <xf numFmtId="0" fontId="19" fillId="0" borderId="28" xfId="0" applyFont="1" applyFill="1" applyBorder="1" applyAlignment="1">
      <alignment horizontal="left" vertical="top"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165" fontId="30" fillId="0" borderId="5" xfId="0" applyNumberFormat="1" applyFont="1" applyFill="1" applyBorder="1" applyAlignment="1">
      <alignment horizontal="right" vertical="center" shrinkToFit="1"/>
    </xf>
    <xf numFmtId="165" fontId="30" fillId="0" borderId="6" xfId="0" applyNumberFormat="1" applyFont="1" applyFill="1" applyBorder="1" applyAlignment="1">
      <alignment horizontal="right" vertical="center" shrinkToFit="1"/>
    </xf>
    <xf numFmtId="165" fontId="30" fillId="0" borderId="7" xfId="0" applyNumberFormat="1" applyFont="1" applyFill="1" applyBorder="1" applyAlignment="1">
      <alignment horizontal="right" vertical="center" shrinkToFit="1"/>
    </xf>
    <xf numFmtId="0" fontId="29" fillId="0" borderId="5"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6" xfId="0" applyFont="1" applyFill="1" applyBorder="1" applyAlignment="1">
      <alignment horizontal="left" vertical="top" wrapText="1"/>
    </xf>
    <xf numFmtId="0" fontId="0" fillId="0" borderId="0" xfId="0" applyFill="1" applyBorder="1" applyAlignment="1">
      <alignment horizontal="left" vertical="top" wrapText="1" indent="1"/>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top" wrapText="1"/>
    </xf>
    <xf numFmtId="0" fontId="28" fillId="2" borderId="6" xfId="0" applyFont="1" applyFill="1" applyBorder="1" applyAlignment="1">
      <alignment horizontal="center" vertical="top" wrapText="1"/>
    </xf>
    <xf numFmtId="0" fontId="28" fillId="2" borderId="7" xfId="0" applyFont="1" applyFill="1" applyBorder="1" applyAlignment="1">
      <alignment horizontal="center" vertical="top" wrapText="1"/>
    </xf>
    <xf numFmtId="0" fontId="29" fillId="2" borderId="7" xfId="0" applyFont="1" applyFill="1" applyBorder="1" applyAlignment="1">
      <alignment horizontal="center" vertical="top"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2" xfId="0" applyFont="1" applyFill="1" applyBorder="1" applyAlignment="1">
      <alignment horizontal="center" vertical="center" wrapText="1"/>
    </xf>
    <xf numFmtId="167" fontId="30" fillId="0" borderId="11" xfId="0" applyNumberFormat="1" applyFont="1" applyFill="1" applyBorder="1" applyAlignment="1">
      <alignment horizontal="left" vertical="center" shrinkToFit="1"/>
    </xf>
    <xf numFmtId="167" fontId="30" fillId="0" borderId="13" xfId="0" applyNumberFormat="1" applyFont="1" applyFill="1" applyBorder="1" applyAlignment="1">
      <alignment horizontal="left" vertical="center" shrinkToFit="1"/>
    </xf>
    <xf numFmtId="167" fontId="30" fillId="0" borderId="12" xfId="0" applyNumberFormat="1" applyFont="1" applyFill="1" applyBorder="1" applyAlignment="1">
      <alignment horizontal="left" vertical="center" shrinkToFit="1"/>
    </xf>
    <xf numFmtId="168" fontId="30" fillId="0" borderId="11" xfId="0" applyNumberFormat="1" applyFont="1" applyFill="1" applyBorder="1" applyAlignment="1">
      <alignment horizontal="left" vertical="center" shrinkToFit="1"/>
    </xf>
    <xf numFmtId="168" fontId="30" fillId="0" borderId="12" xfId="0" applyNumberFormat="1" applyFont="1" applyFill="1" applyBorder="1" applyAlignment="1">
      <alignment horizontal="left" vertical="center" shrinkToFit="1"/>
    </xf>
    <xf numFmtId="0" fontId="31" fillId="0" borderId="11"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12" xfId="0" applyFont="1" applyFill="1" applyBorder="1" applyAlignment="1">
      <alignment horizontal="left" vertical="top" wrapText="1"/>
    </xf>
    <xf numFmtId="0" fontId="31" fillId="0" borderId="13" xfId="0" applyFont="1" applyFill="1" applyBorder="1" applyAlignment="1">
      <alignment horizontal="left" vertical="center" wrapText="1"/>
    </xf>
    <xf numFmtId="0" fontId="29" fillId="0" borderId="1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11" xfId="0" applyFont="1" applyFill="1" applyBorder="1" applyAlignment="1">
      <alignment horizontal="center" vertical="top" wrapText="1"/>
    </xf>
    <xf numFmtId="0" fontId="31" fillId="0" borderId="13" xfId="0" applyFont="1" applyFill="1" applyBorder="1" applyAlignment="1">
      <alignment horizontal="center" vertical="top" wrapText="1"/>
    </xf>
    <xf numFmtId="0" fontId="31" fillId="0" borderId="12" xfId="0" applyFont="1" applyFill="1" applyBorder="1" applyAlignment="1">
      <alignment horizontal="center" vertical="top" wrapText="1"/>
    </xf>
    <xf numFmtId="167" fontId="30" fillId="0" borderId="11" xfId="0" applyNumberFormat="1" applyFont="1" applyFill="1" applyBorder="1" applyAlignment="1">
      <alignment horizontal="right" vertical="top" shrinkToFit="1"/>
    </xf>
    <xf numFmtId="167" fontId="30" fillId="0" borderId="13" xfId="0" applyNumberFormat="1" applyFont="1" applyFill="1" applyBorder="1" applyAlignment="1">
      <alignment horizontal="right" vertical="top" shrinkToFit="1"/>
    </xf>
    <xf numFmtId="167" fontId="30" fillId="0" borderId="12" xfId="0" applyNumberFormat="1" applyFont="1" applyFill="1" applyBorder="1" applyAlignment="1">
      <alignment horizontal="right" vertical="top" shrinkToFit="1"/>
    </xf>
    <xf numFmtId="0" fontId="29" fillId="0" borderId="11" xfId="0" applyFont="1" applyFill="1" applyBorder="1" applyAlignment="1">
      <alignment horizontal="left" wrapText="1"/>
    </xf>
    <xf numFmtId="0" fontId="29" fillId="0" borderId="12" xfId="0" applyFont="1" applyFill="1" applyBorder="1" applyAlignment="1">
      <alignment horizontal="left" wrapText="1"/>
    </xf>
    <xf numFmtId="0" fontId="31" fillId="0" borderId="13" xfId="0" applyFont="1" applyFill="1" applyBorder="1" applyAlignment="1">
      <alignment horizontal="left" vertical="top" wrapText="1"/>
    </xf>
    <xf numFmtId="167" fontId="30" fillId="0" borderId="11" xfId="0" applyNumberFormat="1" applyFont="1" applyFill="1" applyBorder="1" applyAlignment="1">
      <alignment horizontal="center" vertical="center" shrinkToFit="1"/>
    </xf>
    <xf numFmtId="167" fontId="30" fillId="0" borderId="13" xfId="0" applyNumberFormat="1" applyFont="1" applyFill="1" applyBorder="1" applyAlignment="1">
      <alignment horizontal="center" vertical="center" shrinkToFit="1"/>
    </xf>
    <xf numFmtId="167" fontId="30" fillId="0" borderId="12" xfId="0" applyNumberFormat="1" applyFont="1" applyFill="1" applyBorder="1" applyAlignment="1">
      <alignment horizontal="center" vertical="center" shrinkToFit="1"/>
    </xf>
    <xf numFmtId="168" fontId="30" fillId="0" borderId="11" xfId="0" applyNumberFormat="1" applyFont="1" applyFill="1" applyBorder="1" applyAlignment="1">
      <alignment horizontal="center" vertical="center" shrinkToFit="1"/>
    </xf>
    <xf numFmtId="168" fontId="30" fillId="0" borderId="12" xfId="0" applyNumberFormat="1" applyFont="1" applyFill="1" applyBorder="1" applyAlignment="1">
      <alignment horizontal="center" vertical="center" shrinkToFit="1"/>
    </xf>
    <xf numFmtId="0" fontId="29" fillId="0" borderId="11"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2" xfId="0" applyFont="1" applyFill="1" applyBorder="1" applyAlignment="1">
      <alignment horizontal="left" vertical="center" wrapText="1"/>
    </xf>
    <xf numFmtId="167" fontId="30" fillId="0" borderId="5" xfId="0" applyNumberFormat="1" applyFont="1" applyFill="1" applyBorder="1" applyAlignment="1">
      <alignment horizontal="center" vertical="center" shrinkToFit="1"/>
    </xf>
    <xf numFmtId="167" fontId="30" fillId="0" borderId="6" xfId="0" applyNumberFormat="1" applyFont="1" applyFill="1" applyBorder="1" applyAlignment="1">
      <alignment horizontal="center" vertical="center" shrinkToFit="1"/>
    </xf>
    <xf numFmtId="167" fontId="30" fillId="0" borderId="7" xfId="0" applyNumberFormat="1" applyFont="1" applyFill="1" applyBorder="1" applyAlignment="1">
      <alignment horizontal="center" vertical="center" shrinkToFit="1"/>
    </xf>
    <xf numFmtId="169" fontId="30" fillId="0" borderId="5" xfId="0" applyNumberFormat="1" applyFont="1" applyFill="1" applyBorder="1" applyAlignment="1">
      <alignment horizontal="center" vertical="center" shrinkToFit="1"/>
    </xf>
    <xf numFmtId="169" fontId="30" fillId="0" borderId="7" xfId="0" applyNumberFormat="1" applyFont="1" applyFill="1" applyBorder="1" applyAlignment="1">
      <alignment horizontal="center" vertical="center" shrinkToFit="1"/>
    </xf>
    <xf numFmtId="0" fontId="31" fillId="0" borderId="5" xfId="0" applyFont="1" applyFill="1" applyBorder="1" applyAlignment="1">
      <alignment horizontal="left" vertical="top" wrapText="1"/>
    </xf>
    <xf numFmtId="2" fontId="30" fillId="0" borderId="5" xfId="0" applyNumberFormat="1" applyFont="1" applyFill="1" applyBorder="1" applyAlignment="1">
      <alignment horizontal="right" vertical="center" shrinkToFit="1"/>
    </xf>
    <xf numFmtId="2" fontId="30" fillId="0" borderId="6" xfId="0" applyNumberFormat="1" applyFont="1" applyFill="1" applyBorder="1" applyAlignment="1">
      <alignment horizontal="right" vertical="center" shrinkToFit="1"/>
    </xf>
    <xf numFmtId="2" fontId="30" fillId="0" borderId="7" xfId="0" applyNumberFormat="1" applyFont="1" applyFill="1" applyBorder="1" applyAlignment="1">
      <alignment horizontal="right" vertical="center" shrinkToFit="1"/>
    </xf>
    <xf numFmtId="168" fontId="30" fillId="0" borderId="13" xfId="0" applyNumberFormat="1" applyFont="1" applyFill="1" applyBorder="1" applyAlignment="1">
      <alignment horizontal="center" vertical="center" shrinkToFit="1"/>
    </xf>
    <xf numFmtId="169" fontId="30" fillId="0" borderId="11" xfId="0" applyNumberFormat="1" applyFont="1" applyFill="1" applyBorder="1" applyAlignment="1">
      <alignment horizontal="center" vertical="center" shrinkToFit="1"/>
    </xf>
    <xf numFmtId="169" fontId="30" fillId="0" borderId="12" xfId="0" applyNumberFormat="1" applyFont="1" applyFill="1" applyBorder="1" applyAlignment="1">
      <alignment horizontal="center" vertical="center" shrinkToFit="1"/>
    </xf>
    <xf numFmtId="168" fontId="30" fillId="0" borderId="5" xfId="0" applyNumberFormat="1" applyFont="1" applyFill="1" applyBorder="1" applyAlignment="1">
      <alignment horizontal="center" vertical="center" shrinkToFit="1"/>
    </xf>
    <xf numFmtId="168" fontId="30" fillId="0" borderId="6" xfId="0" applyNumberFormat="1" applyFont="1" applyFill="1" applyBorder="1" applyAlignment="1">
      <alignment horizontal="center" vertical="center" shrinkToFit="1"/>
    </xf>
    <xf numFmtId="168" fontId="30" fillId="0" borderId="7" xfId="0" applyNumberFormat="1" applyFont="1" applyFill="1" applyBorder="1" applyAlignment="1">
      <alignment horizontal="center" vertical="center" shrinkToFit="1"/>
    </xf>
    <xf numFmtId="0" fontId="29" fillId="0" borderId="9"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1" xfId="0" applyFont="1" applyFill="1" applyBorder="1" applyAlignment="1">
      <alignment horizontal="left" vertical="top" wrapText="1"/>
    </xf>
    <xf numFmtId="0" fontId="31" fillId="0" borderId="11" xfId="0" applyFont="1" applyFill="1" applyBorder="1" applyAlignment="1">
      <alignment horizontal="left" vertical="center" wrapText="1" indent="1"/>
    </xf>
    <xf numFmtId="0" fontId="31" fillId="0" borderId="12" xfId="0" applyFont="1" applyFill="1" applyBorder="1" applyAlignment="1">
      <alignment horizontal="left" vertical="center" wrapText="1" indent="1"/>
    </xf>
    <xf numFmtId="167" fontId="30" fillId="0" borderId="11" xfId="0" applyNumberFormat="1" applyFont="1" applyFill="1" applyBorder="1" applyAlignment="1">
      <alignment horizontal="right" vertical="center" shrinkToFit="1"/>
    </xf>
    <xf numFmtId="167" fontId="30" fillId="0" borderId="13" xfId="0" applyNumberFormat="1" applyFont="1" applyFill="1" applyBorder="1" applyAlignment="1">
      <alignment horizontal="right" vertical="center" shrinkToFit="1"/>
    </xf>
    <xf numFmtId="167" fontId="30" fillId="0" borderId="12" xfId="0" applyNumberFormat="1" applyFont="1" applyFill="1" applyBorder="1" applyAlignment="1">
      <alignment horizontal="right" vertical="center" shrinkToFit="1"/>
    </xf>
    <xf numFmtId="170" fontId="30" fillId="0" borderId="5" xfId="0" applyNumberFormat="1" applyFont="1" applyFill="1" applyBorder="1" applyAlignment="1">
      <alignment horizontal="left" vertical="center" indent="4" shrinkToFit="1"/>
    </xf>
    <xf numFmtId="170" fontId="30" fillId="0" borderId="7" xfId="0" applyNumberFormat="1" applyFont="1" applyFill="1" applyBorder="1" applyAlignment="1">
      <alignment horizontal="left" vertical="center" indent="4" shrinkToFit="1"/>
    </xf>
    <xf numFmtId="0" fontId="31" fillId="0" borderId="5" xfId="0" applyFont="1" applyFill="1" applyBorder="1" applyAlignment="1">
      <alignment horizontal="left" vertical="center" wrapText="1" indent="1"/>
    </xf>
    <xf numFmtId="0" fontId="31" fillId="0" borderId="7" xfId="0" applyFont="1" applyFill="1" applyBorder="1" applyAlignment="1">
      <alignment horizontal="left" vertical="center" wrapText="1" indent="1"/>
    </xf>
    <xf numFmtId="0" fontId="31" fillId="0" borderId="11" xfId="0" applyFont="1" applyFill="1" applyBorder="1" applyAlignment="1">
      <alignment horizontal="left" vertical="center" wrapText="1" indent="2"/>
    </xf>
    <xf numFmtId="0" fontId="31" fillId="0" borderId="12" xfId="0" applyFont="1" applyFill="1" applyBorder="1" applyAlignment="1">
      <alignment horizontal="left" vertical="center" wrapText="1" indent="2"/>
    </xf>
    <xf numFmtId="0" fontId="29" fillId="0" borderId="9" xfId="0" applyFont="1" applyFill="1" applyBorder="1" applyAlignment="1">
      <alignment horizontal="center" vertical="top" wrapText="1"/>
    </xf>
    <xf numFmtId="0" fontId="29" fillId="0" borderId="10" xfId="0" applyFont="1" applyFill="1" applyBorder="1" applyAlignment="1">
      <alignment horizontal="center" vertical="top" wrapText="1"/>
    </xf>
    <xf numFmtId="2" fontId="30" fillId="0" borderId="9" xfId="0" applyNumberFormat="1" applyFont="1" applyFill="1" applyBorder="1" applyAlignment="1">
      <alignment horizontal="right" vertical="center" shrinkToFit="1"/>
    </xf>
    <xf numFmtId="2" fontId="30" fillId="0" borderId="1" xfId="0" applyNumberFormat="1" applyFont="1" applyFill="1" applyBorder="1" applyAlignment="1">
      <alignment horizontal="right" vertical="center" shrinkToFit="1"/>
    </xf>
    <xf numFmtId="2" fontId="30" fillId="0" borderId="10" xfId="0" applyNumberFormat="1" applyFont="1" applyFill="1" applyBorder="1" applyAlignment="1">
      <alignment horizontal="right" vertical="center" shrinkToFi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9" fillId="0" borderId="12" xfId="0" applyFont="1" applyFill="1" applyBorder="1" applyAlignment="1">
      <alignment horizontal="center" vertical="top" wrapText="1"/>
    </xf>
    <xf numFmtId="2" fontId="30" fillId="0" borderId="11" xfId="0" applyNumberFormat="1" applyFont="1" applyFill="1" applyBorder="1" applyAlignment="1">
      <alignment horizontal="left" vertical="center" indent="1" shrinkToFit="1"/>
    </xf>
    <xf numFmtId="2" fontId="30" fillId="0" borderId="13" xfId="0" applyNumberFormat="1" applyFont="1" applyFill="1" applyBorder="1" applyAlignment="1">
      <alignment horizontal="left" vertical="center" indent="1" shrinkToFit="1"/>
    </xf>
    <xf numFmtId="2" fontId="30" fillId="0" borderId="12" xfId="0" applyNumberFormat="1" applyFont="1" applyFill="1" applyBorder="1" applyAlignment="1">
      <alignment horizontal="left" vertical="center" indent="1" shrinkToFit="1"/>
    </xf>
    <xf numFmtId="0" fontId="29" fillId="0" borderId="5" xfId="0" applyFont="1" applyFill="1" applyBorder="1" applyAlignment="1">
      <alignment horizontal="center" vertical="top" wrapText="1"/>
    </xf>
    <xf numFmtId="0" fontId="29" fillId="0" borderId="7" xfId="0" applyFont="1" applyFill="1" applyBorder="1" applyAlignment="1">
      <alignment horizontal="center" vertical="top" wrapText="1"/>
    </xf>
    <xf numFmtId="171" fontId="30" fillId="0" borderId="5" xfId="0" applyNumberFormat="1" applyFont="1" applyFill="1" applyBorder="1" applyAlignment="1">
      <alignment horizontal="right" vertical="center" shrinkToFit="1"/>
    </xf>
    <xf numFmtId="171" fontId="30" fillId="0" borderId="6" xfId="0" applyNumberFormat="1" applyFont="1" applyFill="1" applyBorder="1" applyAlignment="1">
      <alignment horizontal="right" vertical="center" shrinkToFit="1"/>
    </xf>
    <xf numFmtId="171" fontId="30" fillId="0" borderId="7" xfId="0" applyNumberFormat="1" applyFont="1" applyFill="1" applyBorder="1" applyAlignment="1">
      <alignment horizontal="right" vertical="center" shrinkToFi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29" fillId="0" borderId="0" xfId="0" applyFont="1" applyFill="1" applyBorder="1" applyAlignment="1">
      <alignment horizontal="left" vertical="top" wrapText="1" indent="1"/>
    </xf>
    <xf numFmtId="2" fontId="30" fillId="0" borderId="5" xfId="0" applyNumberFormat="1" applyFont="1" applyFill="1" applyBorder="1" applyAlignment="1">
      <alignment horizontal="center" vertical="center" shrinkToFit="1"/>
    </xf>
    <xf numFmtId="2" fontId="30" fillId="0" borderId="6" xfId="0" applyNumberFormat="1" applyFont="1" applyFill="1" applyBorder="1" applyAlignment="1">
      <alignment horizontal="center" vertical="center" shrinkToFit="1"/>
    </xf>
    <xf numFmtId="2" fontId="30" fillId="0" borderId="7" xfId="0" applyNumberFormat="1" applyFont="1" applyFill="1" applyBorder="1" applyAlignment="1">
      <alignment horizontal="center" vertical="center" shrinkToFit="1"/>
    </xf>
    <xf numFmtId="0" fontId="31" fillId="0" borderId="14" xfId="0" applyFont="1" applyFill="1" applyBorder="1" applyAlignment="1">
      <alignment horizontal="left" vertical="top" wrapText="1" indent="4"/>
    </xf>
    <xf numFmtId="0" fontId="31" fillId="0" borderId="15" xfId="0" applyFont="1" applyFill="1" applyBorder="1" applyAlignment="1">
      <alignment horizontal="left" vertical="top" wrapText="1" indent="4"/>
    </xf>
    <xf numFmtId="0" fontId="31" fillId="0" borderId="9" xfId="0" applyFont="1" applyFill="1" applyBorder="1" applyAlignment="1">
      <alignment horizontal="left" vertical="top" wrapText="1" indent="4"/>
    </xf>
    <xf numFmtId="0" fontId="31" fillId="0" borderId="10" xfId="0" applyFont="1" applyFill="1" applyBorder="1" applyAlignment="1">
      <alignment horizontal="left" vertical="top" wrapText="1" indent="4"/>
    </xf>
    <xf numFmtId="0" fontId="29" fillId="0" borderId="14"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5"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4" xfId="0" applyFont="1" applyFill="1" applyBorder="1" applyAlignment="1">
      <alignment horizontal="left" vertical="top" wrapText="1"/>
    </xf>
    <xf numFmtId="4" fontId="13" fillId="0" borderId="3" xfId="0" applyNumberFormat="1" applyFont="1" applyFill="1" applyBorder="1" applyAlignment="1">
      <alignment horizontal="left" vertical="center" shrinkToFit="1"/>
    </xf>
    <xf numFmtId="4" fontId="13" fillId="0" borderId="4" xfId="0" applyNumberFormat="1" applyFont="1" applyFill="1" applyBorder="1" applyAlignment="1">
      <alignment horizontal="left" vertical="center" shrinkToFi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indent="2"/>
    </xf>
    <xf numFmtId="0" fontId="4" fillId="2" borderId="4" xfId="0" applyFont="1" applyFill="1" applyBorder="1" applyAlignment="1">
      <alignment horizontal="left" vertical="center" wrapText="1" indent="2"/>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15"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4" fillId="0" borderId="5" xfId="0" applyFont="1" applyFill="1" applyBorder="1" applyAlignment="1">
      <alignment horizontal="left" vertical="top" wrapText="1"/>
    </xf>
    <xf numFmtId="2" fontId="13" fillId="0" borderId="3" xfId="0" applyNumberFormat="1" applyFont="1" applyFill="1" applyBorder="1" applyAlignment="1">
      <alignment horizontal="left" vertical="center" indent="2" shrinkToFit="1"/>
    </xf>
    <xf numFmtId="2" fontId="13" fillId="0" borderId="4" xfId="0" applyNumberFormat="1" applyFont="1" applyFill="1" applyBorder="1" applyAlignment="1">
      <alignment horizontal="left" vertical="center" indent="2" shrinkToFi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7" xfId="0" applyFill="1" applyBorder="1" applyAlignment="1">
      <alignment horizontal="left" wrapText="1"/>
    </xf>
    <xf numFmtId="0" fontId="14" fillId="0" borderId="9"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0" xfId="0" applyFont="1" applyFill="1" applyBorder="1" applyAlignment="1">
      <alignment horizontal="left" vertical="top" wrapText="1"/>
    </xf>
    <xf numFmtId="0" fontId="0" fillId="3" borderId="0" xfId="0" applyFill="1" applyBorder="1" applyAlignment="1">
      <alignment horizontal="left" vertical="top"/>
    </xf>
    <xf numFmtId="0" fontId="0" fillId="3" borderId="0" xfId="0" applyFill="1" applyBorder="1" applyAlignment="1">
      <alignment horizontal="left" vertical="center"/>
    </xf>
    <xf numFmtId="0" fontId="0" fillId="3" borderId="0" xfId="0" applyFill="1" applyBorder="1" applyAlignment="1">
      <alignment horizontal="left" vertical="top" wrapText="1"/>
    </xf>
    <xf numFmtId="0" fontId="36" fillId="3" borderId="0" xfId="0" applyFont="1" applyFill="1" applyBorder="1" applyAlignment="1">
      <alignment horizontal="right" vertical="top"/>
    </xf>
    <xf numFmtId="0" fontId="21" fillId="3" borderId="0" xfId="0" applyFont="1" applyFill="1" applyBorder="1" applyAlignment="1">
      <alignment horizontal="left" vertical="top"/>
    </xf>
    <xf numFmtId="0" fontId="21" fillId="3" borderId="0" xfId="0" applyFont="1" applyFill="1" applyBorder="1" applyAlignment="1">
      <alignment horizontal="left" vertical="center"/>
    </xf>
    <xf numFmtId="0" fontId="21" fillId="3" borderId="0" xfId="0" applyFont="1" applyFill="1" applyBorder="1" applyAlignment="1">
      <alignment horizontal="left" vertical="top" wrapText="1"/>
    </xf>
    <xf numFmtId="0" fontId="21" fillId="3" borderId="0" xfId="0" applyFont="1" applyFill="1" applyBorder="1" applyAlignment="1">
      <alignment horizontal="left" vertical="top" wrapText="1"/>
    </xf>
    <xf numFmtId="0" fontId="22"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2" fillId="3"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7" fillId="3" borderId="16" xfId="1" applyNumberFormat="1" applyFont="1" applyFill="1" applyBorder="1" applyAlignment="1">
      <alignment horizontal="center" vertical="center" wrapText="1"/>
    </xf>
    <xf numFmtId="0" fontId="18" fillId="3" borderId="2" xfId="0" applyFont="1" applyFill="1" applyBorder="1" applyAlignment="1">
      <alignment horizontal="left" vertical="top" wrapText="1"/>
    </xf>
    <xf numFmtId="3" fontId="20" fillId="3" borderId="2" xfId="0" applyNumberFormat="1" applyFont="1" applyFill="1" applyBorder="1" applyAlignment="1">
      <alignment horizontal="center" vertical="center" shrinkToFit="1"/>
    </xf>
    <xf numFmtId="0" fontId="17" fillId="3" borderId="17" xfId="0" applyFont="1" applyFill="1" applyBorder="1" applyAlignment="1">
      <alignment horizontal="left" vertical="center" wrapText="1"/>
    </xf>
    <xf numFmtId="172" fontId="17" fillId="3" borderId="17" xfId="1" applyNumberFormat="1" applyFont="1" applyFill="1" applyBorder="1" applyAlignment="1">
      <alignment horizontal="center" vertical="center" wrapText="1"/>
    </xf>
    <xf numFmtId="2" fontId="18" fillId="3" borderId="17" xfId="0" applyNumberFormat="1" applyFont="1" applyFill="1" applyBorder="1" applyAlignment="1">
      <alignment horizontal="center" vertical="center"/>
    </xf>
    <xf numFmtId="0" fontId="17" fillId="3" borderId="17" xfId="1" applyFont="1" applyFill="1" applyBorder="1" applyAlignment="1">
      <alignment horizontal="center" vertical="center" wrapText="1"/>
    </xf>
    <xf numFmtId="3" fontId="20" fillId="3" borderId="3" xfId="0" applyNumberFormat="1" applyFont="1" applyFill="1" applyBorder="1" applyAlignment="1">
      <alignment horizontal="center" vertical="center" shrinkToFit="1"/>
    </xf>
    <xf numFmtId="0" fontId="37" fillId="3" borderId="16" xfId="0" applyFont="1" applyFill="1" applyBorder="1" applyAlignment="1">
      <alignment horizontal="left" vertical="center" wrapText="1"/>
    </xf>
    <xf numFmtId="172" fontId="37" fillId="3" borderId="16" xfId="1" applyNumberFormat="1" applyFont="1" applyFill="1" applyBorder="1" applyAlignment="1">
      <alignment horizontal="center" vertical="center" wrapText="1"/>
    </xf>
    <xf numFmtId="2" fontId="43" fillId="3" borderId="16" xfId="0" applyNumberFormat="1" applyFont="1" applyFill="1" applyBorder="1" applyAlignment="1">
      <alignment horizontal="center" vertical="center"/>
    </xf>
    <xf numFmtId="0" fontId="37" fillId="3" borderId="16" xfId="1" applyFont="1" applyFill="1" applyBorder="1" applyAlignment="1">
      <alignment horizontal="center" vertical="center" wrapText="1"/>
    </xf>
    <xf numFmtId="3" fontId="44" fillId="3" borderId="16" xfId="0" applyNumberFormat="1" applyFont="1" applyFill="1" applyBorder="1" applyAlignment="1">
      <alignment horizontal="center" vertical="center" shrinkToFit="1"/>
    </xf>
    <xf numFmtId="0" fontId="43" fillId="3" borderId="16" xfId="0" applyFont="1" applyFill="1" applyBorder="1" applyAlignment="1">
      <alignment horizontal="center" vertical="center" wrapText="1"/>
    </xf>
    <xf numFmtId="49" fontId="17" fillId="3" borderId="16" xfId="1" applyNumberFormat="1" applyFont="1" applyFill="1" applyBorder="1" applyAlignment="1">
      <alignment horizontal="center" vertical="center" wrapText="1"/>
    </xf>
    <xf numFmtId="0" fontId="40" fillId="3" borderId="16" xfId="0" applyFont="1" applyFill="1" applyBorder="1" applyAlignment="1">
      <alignment horizontal="left" vertical="center" wrapText="1"/>
    </xf>
    <xf numFmtId="172" fontId="40" fillId="3" borderId="16" xfId="1" applyNumberFormat="1" applyFont="1" applyFill="1" applyBorder="1" applyAlignment="1">
      <alignment horizontal="center" vertical="center" wrapText="1"/>
    </xf>
    <xf numFmtId="2" fontId="41" fillId="3" borderId="16" xfId="0" applyNumberFormat="1" applyFont="1" applyFill="1" applyBorder="1" applyAlignment="1">
      <alignment horizontal="center" vertical="center"/>
    </xf>
    <xf numFmtId="0" fontId="40" fillId="3" borderId="16" xfId="1" applyFont="1" applyFill="1" applyBorder="1" applyAlignment="1">
      <alignment horizontal="center" vertical="center" wrapText="1"/>
    </xf>
    <xf numFmtId="3" fontId="42" fillId="3" borderId="2" xfId="0" applyNumberFormat="1" applyFont="1" applyFill="1" applyBorder="1" applyAlignment="1">
      <alignment horizontal="center" vertical="center" shrinkToFit="1"/>
    </xf>
    <xf numFmtId="0" fontId="41" fillId="3" borderId="17" xfId="0" applyFont="1" applyFill="1" applyBorder="1" applyAlignment="1">
      <alignment horizontal="center" vertical="center" wrapText="1"/>
    </xf>
    <xf numFmtId="0" fontId="40" fillId="3" borderId="16" xfId="2" applyNumberFormat="1" applyFont="1" applyFill="1" applyBorder="1" applyAlignment="1">
      <alignment vertical="center" wrapText="1"/>
    </xf>
    <xf numFmtId="3" fontId="42" fillId="3" borderId="16" xfId="0" applyNumberFormat="1" applyFont="1" applyFill="1" applyBorder="1" applyAlignment="1">
      <alignment horizontal="center" vertical="center" shrinkToFit="1"/>
    </xf>
    <xf numFmtId="0" fontId="40" fillId="3" borderId="16" xfId="2" applyNumberFormat="1" applyFont="1" applyFill="1" applyBorder="1" applyAlignment="1">
      <alignment horizontal="left" vertical="center" wrapText="1"/>
    </xf>
    <xf numFmtId="0" fontId="40" fillId="3" borderId="4" xfId="0" applyFont="1" applyFill="1" applyBorder="1" applyAlignment="1">
      <alignment horizontal="center" vertical="center" wrapText="1"/>
    </xf>
    <xf numFmtId="0" fontId="46" fillId="3" borderId="0" xfId="2" applyNumberFormat="1" applyFont="1" applyFill="1" applyBorder="1" applyAlignment="1">
      <alignment horizontal="left" vertical="center" wrapText="1"/>
    </xf>
    <xf numFmtId="0" fontId="46" fillId="3" borderId="16" xfId="0" applyFont="1" applyFill="1" applyBorder="1" applyAlignment="1">
      <alignment horizontal="left" vertical="center" wrapText="1"/>
    </xf>
    <xf numFmtId="172" fontId="46" fillId="3" borderId="16" xfId="1" applyNumberFormat="1" applyFont="1" applyFill="1" applyBorder="1" applyAlignment="1">
      <alignment horizontal="center" vertical="center" wrapText="1"/>
    </xf>
    <xf numFmtId="2" fontId="48" fillId="3" borderId="16" xfId="0" applyNumberFormat="1" applyFont="1" applyFill="1" applyBorder="1" applyAlignment="1">
      <alignment horizontal="center" vertical="center"/>
    </xf>
    <xf numFmtId="0" fontId="46" fillId="3" borderId="16" xfId="1" applyFont="1" applyFill="1" applyBorder="1" applyAlignment="1">
      <alignment horizontal="center" vertical="center" wrapText="1"/>
    </xf>
    <xf numFmtId="3" fontId="46" fillId="3" borderId="4" xfId="0" applyNumberFormat="1" applyFont="1" applyFill="1" applyBorder="1" applyAlignment="1">
      <alignment horizontal="center" vertical="center" wrapText="1"/>
    </xf>
    <xf numFmtId="0" fontId="48" fillId="3" borderId="17" xfId="0" applyFont="1" applyFill="1" applyBorder="1" applyAlignment="1">
      <alignment horizontal="center" vertical="center" wrapText="1"/>
    </xf>
    <xf numFmtId="0" fontId="41" fillId="3" borderId="2" xfId="0" applyFont="1" applyFill="1" applyBorder="1" applyAlignment="1">
      <alignment horizontal="left" vertical="top" wrapText="1"/>
    </xf>
    <xf numFmtId="0" fontId="41" fillId="3" borderId="16"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7" xfId="0" applyFont="1" applyFill="1" applyBorder="1" applyAlignment="1">
      <alignment horizontal="center" vertical="center"/>
    </xf>
    <xf numFmtId="3" fontId="20" fillId="3" borderId="16" xfId="0" applyNumberFormat="1" applyFont="1" applyFill="1" applyBorder="1" applyAlignment="1">
      <alignment horizontal="center" vertical="center" shrinkToFit="1"/>
    </xf>
    <xf numFmtId="3" fontId="0" fillId="3" borderId="0" xfId="0" applyNumberFormat="1" applyFill="1" applyBorder="1" applyAlignment="1">
      <alignment horizontal="left" vertical="top"/>
    </xf>
    <xf numFmtId="0" fontId="19" fillId="3" borderId="9" xfId="0" applyFont="1" applyFill="1" applyBorder="1" applyAlignment="1">
      <alignment horizontal="left" vertical="top" wrapText="1"/>
    </xf>
    <xf numFmtId="0" fontId="19" fillId="3" borderId="1" xfId="0" applyFont="1" applyFill="1" applyBorder="1" applyAlignment="1">
      <alignment horizontal="left" vertical="top" wrapText="1"/>
    </xf>
    <xf numFmtId="0" fontId="19" fillId="3" borderId="10" xfId="0" applyFont="1" applyFill="1" applyBorder="1" applyAlignment="1">
      <alignment horizontal="left" vertical="top" wrapText="1"/>
    </xf>
    <xf numFmtId="0" fontId="17" fillId="3" borderId="3" xfId="0" applyFont="1" applyFill="1" applyBorder="1" applyAlignment="1">
      <alignment horizontal="left" vertical="top" wrapText="1"/>
    </xf>
    <xf numFmtId="165" fontId="17" fillId="3" borderId="16" xfId="0" applyNumberFormat="1" applyFont="1" applyFill="1" applyBorder="1" applyAlignment="1">
      <alignment horizontal="center" vertical="center" wrapText="1"/>
    </xf>
    <xf numFmtId="2" fontId="17" fillId="3" borderId="16" xfId="0" applyNumberFormat="1" applyFont="1" applyFill="1" applyBorder="1" applyAlignment="1">
      <alignment horizontal="center" vertical="center"/>
    </xf>
    <xf numFmtId="0" fontId="17" fillId="3" borderId="16" xfId="1" applyFont="1" applyFill="1" applyBorder="1" applyAlignment="1">
      <alignment horizontal="left" vertical="top" wrapText="1"/>
    </xf>
    <xf numFmtId="0" fontId="18" fillId="3" borderId="16" xfId="0" applyFont="1" applyFill="1" applyBorder="1" applyAlignment="1">
      <alignment horizontal="left" vertical="center" wrapText="1"/>
    </xf>
    <xf numFmtId="0" fontId="17" fillId="3" borderId="16" xfId="0" applyFont="1" applyFill="1" applyBorder="1" applyAlignment="1">
      <alignment horizontal="center" vertical="center" wrapText="1"/>
    </xf>
    <xf numFmtId="2" fontId="20" fillId="3" borderId="16" xfId="0" applyNumberFormat="1" applyFont="1" applyFill="1" applyBorder="1" applyAlignment="1">
      <alignment horizontal="center" vertical="center" shrinkToFit="1"/>
    </xf>
    <xf numFmtId="3" fontId="20" fillId="3" borderId="16" xfId="1" applyNumberFormat="1" applyFont="1" applyFill="1" applyBorder="1" applyAlignment="1">
      <alignment horizontal="center" vertical="center" shrinkToFit="1"/>
    </xf>
    <xf numFmtId="0" fontId="17" fillId="3" borderId="16" xfId="0" applyFont="1" applyFill="1" applyBorder="1" applyAlignment="1">
      <alignment horizontal="right" vertical="top" wrapText="1" indent="2"/>
    </xf>
    <xf numFmtId="0" fontId="17" fillId="3" borderId="16" xfId="0" applyFont="1" applyFill="1" applyBorder="1" applyAlignment="1">
      <alignment horizontal="left" vertical="top" wrapText="1"/>
    </xf>
    <xf numFmtId="0" fontId="18"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2" fontId="20" fillId="3" borderId="2" xfId="0" applyNumberFormat="1" applyFont="1" applyFill="1" applyBorder="1" applyAlignment="1">
      <alignment horizontal="center" vertical="center" shrinkToFit="1"/>
    </xf>
    <xf numFmtId="0" fontId="17" fillId="3" borderId="2" xfId="0" applyFont="1" applyFill="1" applyBorder="1" applyAlignment="1">
      <alignment horizontal="left" vertical="top" wrapText="1"/>
    </xf>
    <xf numFmtId="0" fontId="17" fillId="3" borderId="16" xfId="0" applyNumberFormat="1" applyFont="1" applyFill="1" applyBorder="1" applyAlignment="1">
      <alignment horizontal="center" vertical="center" wrapText="1"/>
    </xf>
    <xf numFmtId="0" fontId="17" fillId="3" borderId="4" xfId="0" applyFont="1" applyFill="1" applyBorder="1" applyAlignment="1">
      <alignment horizontal="left" vertical="top" wrapText="1"/>
    </xf>
    <xf numFmtId="4" fontId="20" fillId="3" borderId="2" xfId="0" applyNumberFormat="1" applyFont="1" applyFill="1" applyBorder="1" applyAlignment="1">
      <alignment horizontal="center" vertical="center" shrinkToFit="1"/>
    </xf>
    <xf numFmtId="0" fontId="17" fillId="3" borderId="2" xfId="0" applyFont="1" applyFill="1" applyBorder="1" applyAlignment="1">
      <alignment horizontal="center" vertical="top" wrapText="1"/>
    </xf>
    <xf numFmtId="0" fontId="18" fillId="3" borderId="3" xfId="0" applyFont="1" applyFill="1" applyBorder="1" applyAlignment="1">
      <alignment horizontal="left" vertical="center" wrapText="1"/>
    </xf>
    <xf numFmtId="0" fontId="17" fillId="3" borderId="3" xfId="0" applyFont="1" applyFill="1" applyBorder="1" applyAlignment="1">
      <alignment horizontal="center" vertical="center" wrapText="1"/>
    </xf>
    <xf numFmtId="2" fontId="20" fillId="3" borderId="3" xfId="0" applyNumberFormat="1" applyFont="1" applyFill="1" applyBorder="1" applyAlignment="1">
      <alignment horizontal="center" vertical="center" shrinkToFit="1"/>
    </xf>
    <xf numFmtId="0" fontId="18" fillId="3" borderId="3" xfId="0" applyFont="1" applyFill="1" applyBorder="1" applyAlignment="1">
      <alignment horizontal="left" vertical="top" wrapText="1"/>
    </xf>
    <xf numFmtId="2" fontId="20" fillId="3" borderId="3" xfId="0" applyNumberFormat="1" applyFont="1" applyFill="1" applyBorder="1" applyAlignment="1">
      <alignment horizontal="left" vertical="center" indent="3" shrinkToFit="1"/>
    </xf>
    <xf numFmtId="2" fontId="20" fillId="3" borderId="16" xfId="0" applyNumberFormat="1" applyFont="1" applyFill="1" applyBorder="1" applyAlignment="1">
      <alignment horizontal="left" vertical="center" indent="3" shrinkToFit="1"/>
    </xf>
    <xf numFmtId="0" fontId="17" fillId="3" borderId="2" xfId="0" applyFont="1" applyFill="1" applyBorder="1" applyAlignment="1">
      <alignment horizontal="left" vertical="center" wrapText="1"/>
    </xf>
    <xf numFmtId="4" fontId="20" fillId="3" borderId="2" xfId="0" applyNumberFormat="1" applyFont="1" applyFill="1" applyBorder="1" applyAlignment="1">
      <alignment horizontal="left" vertical="center" indent="2" shrinkToFit="1"/>
    </xf>
    <xf numFmtId="0" fontId="17" fillId="3" borderId="2" xfId="0" applyFont="1" applyFill="1" applyBorder="1" applyAlignment="1">
      <alignment horizontal="right" vertical="top" wrapText="1" indent="2"/>
    </xf>
    <xf numFmtId="0" fontId="17" fillId="3" borderId="16" xfId="0" applyFont="1" applyFill="1" applyBorder="1" applyAlignment="1">
      <alignment horizontal="center" vertical="center"/>
    </xf>
    <xf numFmtId="0" fontId="17" fillId="3" borderId="16" xfId="0" applyFont="1" applyFill="1" applyBorder="1" applyAlignment="1">
      <alignment vertical="top" wrapText="1"/>
    </xf>
    <xf numFmtId="0" fontId="17" fillId="3" borderId="0" xfId="0" applyFont="1" applyFill="1" applyBorder="1" applyAlignment="1">
      <alignment horizontal="left" vertical="top" wrapText="1"/>
    </xf>
    <xf numFmtId="0" fontId="18" fillId="3" borderId="16" xfId="1" applyFont="1" applyFill="1" applyBorder="1" applyAlignment="1">
      <alignment horizontal="left" vertical="top" wrapText="1"/>
    </xf>
    <xf numFmtId="0" fontId="17" fillId="3" borderId="16" xfId="1" applyFont="1" applyFill="1" applyBorder="1" applyAlignment="1">
      <alignment horizontal="left" vertical="center" wrapText="1"/>
    </xf>
    <xf numFmtId="0" fontId="17" fillId="3" borderId="17" xfId="1" applyFont="1" applyFill="1" applyBorder="1" applyAlignment="1">
      <alignment horizontal="left" vertical="top" wrapText="1"/>
    </xf>
    <xf numFmtId="0" fontId="17" fillId="3" borderId="27" xfId="1" applyFont="1" applyFill="1" applyBorder="1" applyAlignment="1">
      <alignment horizontal="left" vertical="top" wrapText="1"/>
    </xf>
    <xf numFmtId="4" fontId="20" fillId="3" borderId="3" xfId="0" applyNumberFormat="1" applyFont="1" applyFill="1" applyBorder="1" applyAlignment="1">
      <alignment horizontal="center" vertical="center" shrinkToFit="1"/>
    </xf>
    <xf numFmtId="0" fontId="17" fillId="3" borderId="3" xfId="0" applyFont="1" applyFill="1" applyBorder="1" applyAlignment="1">
      <alignment horizontal="right" vertical="center" wrapText="1" indent="2"/>
    </xf>
    <xf numFmtId="0" fontId="17" fillId="3" borderId="3" xfId="0" applyFont="1" applyFill="1" applyBorder="1" applyAlignment="1">
      <alignment horizontal="center" vertical="top" wrapText="1"/>
    </xf>
    <xf numFmtId="2" fontId="20" fillId="3" borderId="3" xfId="0" applyNumberFormat="1" applyFont="1" applyFill="1" applyBorder="1" applyAlignment="1">
      <alignment horizontal="center" vertical="top" shrinkToFit="1"/>
    </xf>
    <xf numFmtId="0" fontId="18" fillId="3" borderId="3" xfId="0" applyFont="1" applyFill="1" applyBorder="1" applyAlignment="1">
      <alignment horizontal="left" wrapText="1"/>
    </xf>
    <xf numFmtId="0" fontId="17" fillId="3" borderId="3" xfId="0" applyFont="1" applyFill="1" applyBorder="1" applyAlignment="1">
      <alignment horizontal="right" vertical="top" wrapText="1" indent="2"/>
    </xf>
    <xf numFmtId="2" fontId="17" fillId="3" borderId="2" xfId="0" applyNumberFormat="1" applyFont="1" applyFill="1" applyBorder="1" applyAlignment="1">
      <alignment horizontal="center" vertical="center" shrinkToFit="1"/>
    </xf>
    <xf numFmtId="4" fontId="17" fillId="3" borderId="2" xfId="0" applyNumberFormat="1" applyFont="1" applyFill="1" applyBorder="1" applyAlignment="1">
      <alignment horizontal="left" vertical="center" indent="2" shrinkToFit="1"/>
    </xf>
    <xf numFmtId="2" fontId="20" fillId="3" borderId="2" xfId="0" applyNumberFormat="1" applyFont="1" applyFill="1" applyBorder="1" applyAlignment="1">
      <alignment horizontal="left" vertical="center" indent="3" shrinkToFit="1"/>
    </xf>
    <xf numFmtId="4" fontId="0" fillId="3" borderId="0" xfId="0" applyNumberFormat="1" applyFill="1" applyBorder="1" applyAlignment="1">
      <alignment horizontal="left" vertical="top"/>
    </xf>
    <xf numFmtId="0" fontId="17" fillId="3" borderId="16" xfId="2" applyNumberFormat="1" applyFont="1" applyFill="1" applyBorder="1" applyAlignment="1">
      <alignment horizontal="left" vertical="center" wrapText="1"/>
    </xf>
    <xf numFmtId="0" fontId="17" fillId="3" borderId="17" xfId="1" applyNumberFormat="1" applyFont="1" applyFill="1" applyBorder="1" applyAlignment="1">
      <alignment horizontal="center" vertical="center" wrapText="1"/>
    </xf>
    <xf numFmtId="0" fontId="17" fillId="3" borderId="17" xfId="2" applyNumberFormat="1" applyFont="1" applyFill="1" applyBorder="1" applyAlignment="1">
      <alignment horizontal="left" vertical="center" wrapText="1"/>
    </xf>
    <xf numFmtId="3" fontId="20" fillId="3" borderId="17" xfId="0" applyNumberFormat="1" applyFont="1" applyFill="1" applyBorder="1" applyAlignment="1">
      <alignment horizontal="center" vertical="center" shrinkToFit="1"/>
    </xf>
    <xf numFmtId="0" fontId="19" fillId="3" borderId="32" xfId="0" applyFont="1" applyFill="1" applyBorder="1" applyAlignment="1">
      <alignment horizontal="left" vertical="top" wrapText="1"/>
    </xf>
    <xf numFmtId="0" fontId="19" fillId="3" borderId="31" xfId="0" applyFont="1" applyFill="1" applyBorder="1" applyAlignment="1">
      <alignment horizontal="left" vertical="top" wrapText="1"/>
    </xf>
    <xf numFmtId="0" fontId="19" fillId="3" borderId="33"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7" xfId="0" applyFont="1" applyFill="1" applyBorder="1" applyAlignment="1">
      <alignment horizontal="left" vertical="top" wrapText="1"/>
    </xf>
    <xf numFmtId="2" fontId="17" fillId="3" borderId="16" xfId="0" applyNumberFormat="1" applyFont="1" applyFill="1" applyBorder="1" applyAlignment="1">
      <alignment horizontal="center" vertical="center" wrapText="1"/>
    </xf>
    <xf numFmtId="173" fontId="17" fillId="3" borderId="16" xfId="2" applyNumberFormat="1" applyFont="1" applyFill="1" applyBorder="1" applyAlignment="1">
      <alignment horizontal="center" vertical="center"/>
    </xf>
    <xf numFmtId="0" fontId="17" fillId="3" borderId="3" xfId="0" applyFont="1" applyFill="1" applyBorder="1" applyAlignment="1">
      <alignment horizontal="left" vertical="center" wrapText="1"/>
    </xf>
    <xf numFmtId="0" fontId="17" fillId="3" borderId="3" xfId="0" applyFont="1" applyFill="1" applyBorder="1" applyAlignment="1">
      <alignment horizontal="left" vertical="center" wrapText="1" indent="1"/>
    </xf>
    <xf numFmtId="0" fontId="18" fillId="3" borderId="3" xfId="0" applyFont="1" applyFill="1" applyBorder="1" applyAlignment="1">
      <alignment horizontal="left" vertical="center" wrapText="1" indent="1"/>
    </xf>
    <xf numFmtId="0" fontId="17" fillId="3" borderId="2" xfId="0" applyFont="1" applyFill="1" applyBorder="1" applyAlignment="1">
      <alignment horizontal="left" vertical="center" wrapText="1" indent="1"/>
    </xf>
    <xf numFmtId="0" fontId="18" fillId="3" borderId="2" xfId="0" applyFont="1" applyFill="1" applyBorder="1" applyAlignment="1">
      <alignment horizontal="left" vertical="center" wrapText="1" indent="1"/>
    </xf>
    <xf numFmtId="0" fontId="17" fillId="3" borderId="2" xfId="0" applyFont="1" applyFill="1" applyBorder="1" applyAlignment="1">
      <alignment horizontal="right" vertical="center" wrapText="1" indent="1"/>
    </xf>
    <xf numFmtId="0" fontId="17" fillId="3" borderId="3" xfId="0" applyFont="1" applyFill="1" applyBorder="1" applyAlignment="1">
      <alignment horizontal="right" vertical="center" wrapText="1" indent="1"/>
    </xf>
    <xf numFmtId="0" fontId="17" fillId="3" borderId="2" xfId="0" applyFont="1" applyFill="1" applyBorder="1" applyAlignment="1">
      <alignment horizontal="left" vertical="top" wrapText="1" indent="1"/>
    </xf>
    <xf numFmtId="0" fontId="18" fillId="3" borderId="2" xfId="0" applyFont="1" applyFill="1" applyBorder="1" applyAlignment="1">
      <alignment horizontal="left" vertical="top" wrapText="1" indent="1"/>
    </xf>
    <xf numFmtId="3" fontId="18" fillId="3" borderId="16" xfId="1" applyNumberFormat="1" applyFont="1" applyFill="1" applyBorder="1" applyAlignment="1">
      <alignment horizontal="center" vertical="center" wrapText="1"/>
    </xf>
    <xf numFmtId="165" fontId="20" fillId="3" borderId="2" xfId="0" applyNumberFormat="1" applyFont="1" applyFill="1" applyBorder="1" applyAlignment="1">
      <alignment horizontal="right" vertical="center" indent="1" shrinkToFit="1"/>
    </xf>
    <xf numFmtId="166" fontId="20" fillId="3" borderId="2" xfId="0" applyNumberFormat="1" applyFont="1" applyFill="1" applyBorder="1" applyAlignment="1">
      <alignment horizontal="right" vertical="center" shrinkToFit="1"/>
    </xf>
    <xf numFmtId="1" fontId="20" fillId="3" borderId="2" xfId="0" applyNumberFormat="1" applyFont="1" applyFill="1" applyBorder="1" applyAlignment="1">
      <alignment horizontal="right" vertical="center" indent="1" shrinkToFit="1"/>
    </xf>
    <xf numFmtId="1" fontId="20" fillId="3" borderId="2" xfId="0" applyNumberFormat="1" applyFont="1" applyFill="1" applyBorder="1" applyAlignment="1">
      <alignment horizontal="center" vertical="center" shrinkToFit="1"/>
    </xf>
    <xf numFmtId="2" fontId="20" fillId="3" borderId="3" xfId="0" applyNumberFormat="1" applyFont="1" applyFill="1" applyBorder="1" applyAlignment="1">
      <alignment horizontal="right" vertical="center" indent="1" shrinkToFit="1"/>
    </xf>
    <xf numFmtId="1" fontId="20" fillId="3" borderId="3" xfId="0" applyNumberFormat="1" applyFont="1" applyFill="1" applyBorder="1" applyAlignment="1">
      <alignment horizontal="center" vertical="center" shrinkToFit="1"/>
    </xf>
    <xf numFmtId="2" fontId="20" fillId="3" borderId="16" xfId="0" applyNumberFormat="1" applyFont="1" applyFill="1" applyBorder="1" applyAlignment="1">
      <alignment horizontal="right" vertical="center" indent="1" shrinkToFit="1"/>
    </xf>
    <xf numFmtId="1" fontId="20" fillId="3" borderId="16" xfId="0" applyNumberFormat="1" applyFont="1" applyFill="1" applyBorder="1" applyAlignment="1">
      <alignment horizontal="center" vertical="center" shrinkToFit="1"/>
    </xf>
    <xf numFmtId="1" fontId="20" fillId="3" borderId="16" xfId="0" applyNumberFormat="1" applyFont="1" applyFill="1" applyBorder="1" applyAlignment="1">
      <alignment horizontal="center" vertical="center" wrapText="1" shrinkToFit="1"/>
    </xf>
    <xf numFmtId="0" fontId="17" fillId="3" borderId="16" xfId="2" applyNumberFormat="1" applyFont="1" applyFill="1" applyBorder="1" applyAlignment="1">
      <alignment vertical="center" wrapText="1"/>
    </xf>
    <xf numFmtId="2" fontId="20" fillId="3" borderId="2" xfId="0" applyNumberFormat="1" applyFont="1" applyFill="1" applyBorder="1" applyAlignment="1">
      <alignment horizontal="right" vertical="center" indent="1" shrinkToFit="1"/>
    </xf>
    <xf numFmtId="0" fontId="17" fillId="3" borderId="2" xfId="0" applyFont="1" applyFill="1" applyBorder="1" applyAlignment="1">
      <alignment horizontal="right" vertical="top" wrapText="1" indent="1"/>
    </xf>
    <xf numFmtId="0" fontId="18" fillId="3" borderId="16" xfId="1" applyFont="1" applyFill="1" applyBorder="1" applyAlignment="1">
      <alignment horizontal="left" vertical="center" wrapText="1"/>
    </xf>
    <xf numFmtId="4" fontId="20" fillId="3" borderId="2" xfId="0" applyNumberFormat="1" applyFont="1" applyFill="1" applyBorder="1" applyAlignment="1">
      <alignment horizontal="right" vertical="center" indent="2" shrinkToFit="1"/>
    </xf>
    <xf numFmtId="4" fontId="20" fillId="3" borderId="2" xfId="0" applyNumberFormat="1" applyFont="1" applyFill="1" applyBorder="1" applyAlignment="1">
      <alignment horizontal="right" vertical="center" shrinkToFit="1"/>
    </xf>
    <xf numFmtId="0" fontId="17" fillId="3" borderId="17" xfId="1" applyFont="1" applyFill="1" applyBorder="1" applyAlignment="1">
      <alignment horizontal="left" vertical="center" wrapText="1"/>
    </xf>
    <xf numFmtId="0" fontId="17" fillId="3" borderId="3" xfId="0" applyFont="1" applyFill="1" applyBorder="1" applyAlignment="1">
      <alignment horizontal="right" vertical="top" wrapText="1" indent="1"/>
    </xf>
    <xf numFmtId="2" fontId="20" fillId="3" borderId="16" xfId="0" applyNumberFormat="1" applyFont="1" applyFill="1" applyBorder="1" applyAlignment="1">
      <alignment horizontal="center" vertical="top" shrinkToFit="1"/>
    </xf>
    <xf numFmtId="1" fontId="20" fillId="3" borderId="16" xfId="0" applyNumberFormat="1" applyFont="1" applyFill="1" applyBorder="1" applyAlignment="1">
      <alignment horizontal="center" vertical="top" shrinkToFit="1"/>
    </xf>
    <xf numFmtId="4" fontId="20" fillId="3" borderId="16" xfId="0" applyNumberFormat="1" applyFont="1" applyFill="1" applyBorder="1" applyAlignment="1">
      <alignment horizontal="center" vertical="center" shrinkToFit="1"/>
    </xf>
    <xf numFmtId="0" fontId="17" fillId="3" borderId="16" xfId="0" applyFont="1" applyFill="1" applyBorder="1" applyAlignment="1">
      <alignment horizontal="right" vertical="top" wrapText="1" indent="1"/>
    </xf>
    <xf numFmtId="0" fontId="18" fillId="3" borderId="17" xfId="0" applyFont="1" applyFill="1" applyBorder="1" applyAlignment="1">
      <alignment horizontal="left" vertical="center" wrapText="1"/>
    </xf>
    <xf numFmtId="2" fontId="20" fillId="3" borderId="17" xfId="0" applyNumberFormat="1" applyFont="1" applyFill="1" applyBorder="1" applyAlignment="1">
      <alignment horizontal="center" vertical="center" shrinkToFit="1"/>
    </xf>
    <xf numFmtId="1" fontId="20" fillId="3" borderId="17" xfId="0" applyNumberFormat="1" applyFont="1" applyFill="1" applyBorder="1" applyAlignment="1">
      <alignment horizontal="center" vertical="top" shrinkToFit="1"/>
    </xf>
    <xf numFmtId="0" fontId="17" fillId="3" borderId="17" xfId="0" applyFont="1" applyFill="1" applyBorder="1" applyAlignment="1">
      <alignment horizontal="center" vertical="center" wrapText="1"/>
    </xf>
    <xf numFmtId="4" fontId="20" fillId="3" borderId="17" xfId="0" applyNumberFormat="1" applyFont="1" applyFill="1" applyBorder="1" applyAlignment="1">
      <alignment horizontal="center" vertical="center" shrinkToFit="1"/>
    </xf>
    <xf numFmtId="0" fontId="17" fillId="3" borderId="17" xfId="0" applyFont="1" applyFill="1" applyBorder="1" applyAlignment="1">
      <alignment horizontal="right" vertical="top" wrapText="1" indent="1"/>
    </xf>
    <xf numFmtId="0" fontId="17" fillId="3" borderId="17" xfId="0" applyFont="1" applyFill="1" applyBorder="1" applyAlignment="1">
      <alignment horizontal="left" vertical="top" wrapText="1"/>
    </xf>
    <xf numFmtId="0" fontId="17" fillId="3" borderId="17" xfId="0" applyFont="1" applyFill="1" applyBorder="1" applyAlignment="1">
      <alignment horizontal="center" vertical="top" wrapText="1"/>
    </xf>
    <xf numFmtId="1" fontId="20" fillId="3" borderId="17" xfId="0" applyNumberFormat="1" applyFont="1" applyFill="1" applyBorder="1" applyAlignment="1">
      <alignment horizontal="center" vertical="center" shrinkToFit="1"/>
    </xf>
    <xf numFmtId="0" fontId="17" fillId="3" borderId="16" xfId="0" applyFont="1" applyFill="1" applyBorder="1" applyAlignment="1">
      <alignment horizontal="center" vertical="top" wrapText="1"/>
    </xf>
    <xf numFmtId="2" fontId="0" fillId="3" borderId="0" xfId="0" applyNumberFormat="1" applyFill="1" applyBorder="1" applyAlignment="1">
      <alignment horizontal="left" vertical="top"/>
    </xf>
    <xf numFmtId="1" fontId="20" fillId="3" borderId="2" xfId="0" applyNumberFormat="1" applyFont="1" applyFill="1" applyBorder="1" applyAlignment="1">
      <alignment horizontal="left" vertical="center" indent="2" shrinkToFit="1"/>
    </xf>
    <xf numFmtId="2" fontId="20" fillId="3" borderId="2" xfId="0" applyNumberFormat="1" applyFont="1" applyFill="1" applyBorder="1" applyAlignment="1">
      <alignment horizontal="center" vertical="top" shrinkToFit="1"/>
    </xf>
    <xf numFmtId="1" fontId="20" fillId="3" borderId="2" xfId="0" applyNumberFormat="1" applyFont="1" applyFill="1" applyBorder="1" applyAlignment="1">
      <alignment horizontal="center" vertical="top" shrinkToFit="1"/>
    </xf>
    <xf numFmtId="4" fontId="20" fillId="3" borderId="2" xfId="0" applyNumberFormat="1" applyFont="1" applyFill="1" applyBorder="1" applyAlignment="1">
      <alignment horizontal="left" vertical="top" indent="2" shrinkToFit="1"/>
    </xf>
    <xf numFmtId="4" fontId="20" fillId="3" borderId="2" xfId="0" applyNumberFormat="1" applyFont="1" applyFill="1" applyBorder="1" applyAlignment="1">
      <alignment horizontal="center" vertical="top" shrinkToFit="1"/>
    </xf>
    <xf numFmtId="0" fontId="19" fillId="3" borderId="1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2" xfId="0" applyFont="1" applyFill="1" applyBorder="1" applyAlignment="1">
      <alignment horizontal="left" vertical="top" wrapText="1"/>
    </xf>
    <xf numFmtId="0" fontId="19" fillId="3" borderId="16" xfId="0" applyFont="1" applyFill="1" applyBorder="1" applyAlignment="1">
      <alignment horizontal="left" vertical="top" wrapText="1"/>
    </xf>
    <xf numFmtId="0" fontId="37" fillId="3" borderId="16" xfId="0" applyFont="1" applyFill="1" applyBorder="1" applyAlignment="1">
      <alignment horizontal="center" vertical="center" wrapText="1"/>
    </xf>
    <xf numFmtId="0" fontId="0" fillId="3" borderId="16" xfId="0" applyFill="1" applyBorder="1" applyAlignment="1">
      <alignment horizontal="left" vertical="top"/>
    </xf>
    <xf numFmtId="0" fontId="17" fillId="3" borderId="4"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7" fillId="3" borderId="4" xfId="0" applyFont="1" applyFill="1" applyBorder="1" applyAlignment="1">
      <alignment horizontal="center" vertical="center" wrapText="1"/>
    </xf>
    <xf numFmtId="2" fontId="20" fillId="3" borderId="4" xfId="0" applyNumberFormat="1" applyFont="1" applyFill="1" applyBorder="1" applyAlignment="1">
      <alignment horizontal="left" vertical="center" indent="2" shrinkToFit="1"/>
    </xf>
    <xf numFmtId="1" fontId="20" fillId="3" borderId="4" xfId="0" applyNumberFormat="1" applyFont="1" applyFill="1" applyBorder="1" applyAlignment="1">
      <alignment horizontal="center" vertical="center" shrinkToFit="1"/>
    </xf>
    <xf numFmtId="4" fontId="20" fillId="3" borderId="4" xfId="0" applyNumberFormat="1" applyFont="1" applyFill="1" applyBorder="1" applyAlignment="1">
      <alignment horizontal="center" vertical="center" shrinkToFit="1"/>
    </xf>
    <xf numFmtId="0" fontId="18" fillId="3" borderId="4" xfId="0" applyFont="1" applyFill="1" applyBorder="1" applyAlignment="1">
      <alignment horizontal="left" vertical="top" wrapText="1"/>
    </xf>
    <xf numFmtId="2" fontId="20" fillId="3" borderId="2" xfId="0" applyNumberFormat="1" applyFont="1" applyFill="1" applyBorder="1" applyAlignment="1">
      <alignment horizontal="left" vertical="center" indent="2" shrinkToFit="1"/>
    </xf>
    <xf numFmtId="0" fontId="17" fillId="3" borderId="2" xfId="0" applyFont="1" applyFill="1" applyBorder="1" applyAlignment="1">
      <alignment horizontal="right" vertical="center" wrapText="1" indent="2"/>
    </xf>
    <xf numFmtId="2" fontId="20" fillId="3" borderId="3" xfId="0" applyNumberFormat="1" applyFont="1" applyFill="1" applyBorder="1" applyAlignment="1">
      <alignment horizontal="left" vertical="top" indent="2" shrinkToFit="1"/>
    </xf>
    <xf numFmtId="1" fontId="20" fillId="3" borderId="3" xfId="0" applyNumberFormat="1" applyFont="1" applyFill="1" applyBorder="1" applyAlignment="1">
      <alignment horizontal="center" vertical="top" shrinkToFit="1"/>
    </xf>
    <xf numFmtId="4" fontId="20" fillId="3" borderId="3" xfId="0" applyNumberFormat="1" applyFont="1" applyFill="1" applyBorder="1" applyAlignment="1">
      <alignment horizontal="center" vertical="top" shrinkToFit="1"/>
    </xf>
    <xf numFmtId="2" fontId="20" fillId="3" borderId="3" xfId="0" applyNumberFormat="1" applyFont="1" applyFill="1" applyBorder="1" applyAlignment="1">
      <alignment horizontal="left" vertical="center" indent="2" shrinkToFit="1"/>
    </xf>
    <xf numFmtId="2" fontId="20" fillId="3" borderId="8" xfId="0" applyNumberFormat="1" applyFont="1" applyFill="1" applyBorder="1" applyAlignment="1">
      <alignment horizontal="left" vertical="center" indent="2" shrinkToFit="1"/>
    </xf>
    <xf numFmtId="2" fontId="20" fillId="3" borderId="3" xfId="0" applyNumberFormat="1" applyFont="1" applyFill="1" applyBorder="1" applyAlignment="1">
      <alignment horizontal="left" vertical="center" indent="2" shrinkToFit="1"/>
    </xf>
    <xf numFmtId="0" fontId="17" fillId="3" borderId="5" xfId="0" applyFont="1" applyFill="1" applyBorder="1" applyAlignment="1">
      <alignment horizontal="center" vertical="center" wrapText="1"/>
    </xf>
    <xf numFmtId="1" fontId="20" fillId="3" borderId="7" xfId="0" applyNumberFormat="1" applyFont="1" applyFill="1" applyBorder="1" applyAlignment="1">
      <alignment horizontal="center" vertical="center" shrinkToFit="1"/>
    </xf>
    <xf numFmtId="0" fontId="18" fillId="3" borderId="7" xfId="0" applyFont="1" applyFill="1" applyBorder="1" applyAlignment="1">
      <alignment horizontal="left" vertical="top" wrapText="1"/>
    </xf>
    <xf numFmtId="2" fontId="20" fillId="3" borderId="4" xfId="0" applyNumberFormat="1" applyFont="1" applyFill="1" applyBorder="1" applyAlignment="1">
      <alignment horizontal="center" vertical="center" shrinkToFit="1"/>
    </xf>
    <xf numFmtId="4" fontId="20" fillId="3" borderId="2" xfId="0" applyNumberFormat="1" applyFont="1" applyFill="1" applyBorder="1" applyAlignment="1">
      <alignment horizontal="right" vertical="top" indent="2" shrinkToFit="1"/>
    </xf>
    <xf numFmtId="165" fontId="20" fillId="3" borderId="2" xfId="0" applyNumberFormat="1" applyFont="1" applyFill="1" applyBorder="1" applyAlignment="1">
      <alignment horizontal="center" vertical="center" shrinkToFit="1"/>
    </xf>
    <xf numFmtId="1" fontId="17" fillId="3" borderId="2" xfId="0" applyNumberFormat="1" applyFont="1" applyFill="1" applyBorder="1" applyAlignment="1">
      <alignment horizontal="center" vertical="center" shrinkToFit="1"/>
    </xf>
    <xf numFmtId="4" fontId="17" fillId="3" borderId="2" xfId="0" applyNumberFormat="1" applyFont="1" applyFill="1" applyBorder="1" applyAlignment="1">
      <alignment horizontal="center" vertical="center" shrinkToFit="1"/>
    </xf>
    <xf numFmtId="2" fontId="17" fillId="3" borderId="2" xfId="0" applyNumberFormat="1" applyFont="1" applyFill="1" applyBorder="1" applyAlignment="1">
      <alignment horizontal="center" vertical="top" shrinkToFit="1"/>
    </xf>
    <xf numFmtId="1" fontId="17" fillId="3" borderId="2" xfId="0" applyNumberFormat="1" applyFont="1" applyFill="1" applyBorder="1" applyAlignment="1">
      <alignment horizontal="center" vertical="top" shrinkToFit="1"/>
    </xf>
    <xf numFmtId="4" fontId="17" fillId="3" borderId="2" xfId="0" applyNumberFormat="1" applyFont="1" applyFill="1" applyBorder="1" applyAlignment="1">
      <alignment horizontal="center" vertical="top" shrinkToFit="1"/>
    </xf>
    <xf numFmtId="165" fontId="17" fillId="3" borderId="2" xfId="0" applyNumberFormat="1" applyFont="1" applyFill="1" applyBorder="1" applyAlignment="1">
      <alignment horizontal="center" vertical="center" shrinkToFit="1"/>
    </xf>
    <xf numFmtId="4" fontId="17" fillId="3" borderId="2" xfId="0" applyNumberFormat="1" applyFont="1" applyFill="1" applyBorder="1" applyAlignment="1">
      <alignment horizontal="right" vertical="center" indent="2" shrinkToFit="1"/>
    </xf>
    <xf numFmtId="2" fontId="17" fillId="3" borderId="2" xfId="0" applyNumberFormat="1" applyFont="1" applyFill="1" applyBorder="1" applyAlignment="1">
      <alignment horizontal="left" vertical="center" indent="2" shrinkToFit="1"/>
    </xf>
    <xf numFmtId="1" fontId="17" fillId="3" borderId="2" xfId="0" applyNumberFormat="1" applyFont="1" applyFill="1" applyBorder="1" applyAlignment="1">
      <alignment horizontal="left" vertical="center" indent="2" shrinkToFit="1"/>
    </xf>
    <xf numFmtId="2" fontId="17" fillId="3" borderId="2" xfId="0" applyNumberFormat="1" applyFont="1" applyFill="1" applyBorder="1" applyAlignment="1">
      <alignment horizontal="left" vertical="top" indent="2" shrinkToFit="1"/>
    </xf>
    <xf numFmtId="1" fontId="34" fillId="3" borderId="21" xfId="0" applyNumberFormat="1" applyFont="1" applyFill="1" applyBorder="1" applyAlignment="1">
      <alignment horizontal="left" vertical="center" wrapText="1" shrinkToFit="1"/>
    </xf>
    <xf numFmtId="1" fontId="34" fillId="3" borderId="6" xfId="0" applyNumberFormat="1" applyFont="1" applyFill="1" applyBorder="1" applyAlignment="1">
      <alignment horizontal="left" vertical="center" wrapText="1" shrinkToFit="1"/>
    </xf>
    <xf numFmtId="1" fontId="34" fillId="3" borderId="7" xfId="0" applyNumberFormat="1" applyFont="1" applyFill="1" applyBorder="1" applyAlignment="1">
      <alignment horizontal="left" vertical="center" wrapText="1" shrinkToFit="1"/>
    </xf>
    <xf numFmtId="0" fontId="17" fillId="3" borderId="22" xfId="0" applyFont="1" applyFill="1" applyBorder="1" applyAlignment="1">
      <alignment horizontal="left" vertical="center" wrapText="1"/>
    </xf>
    <xf numFmtId="165" fontId="17" fillId="3" borderId="2" xfId="0" applyNumberFormat="1" applyFont="1" applyFill="1" applyBorder="1" applyAlignment="1">
      <alignment horizontal="left" vertical="center" indent="1" shrinkToFit="1"/>
    </xf>
    <xf numFmtId="3" fontId="17" fillId="3" borderId="16" xfId="0" applyNumberFormat="1" applyFont="1" applyFill="1" applyBorder="1" applyAlignment="1">
      <alignment horizontal="center" vertical="center" wrapText="1"/>
    </xf>
    <xf numFmtId="166" fontId="17" fillId="3" borderId="16" xfId="0" applyNumberFormat="1" applyFont="1" applyFill="1" applyBorder="1" applyAlignment="1">
      <alignment horizontal="center" vertical="center" wrapText="1"/>
    </xf>
    <xf numFmtId="0" fontId="17" fillId="3" borderId="0" xfId="0" applyFont="1" applyFill="1" applyAlignment="1">
      <alignment horizontal="left" vertical="center" wrapText="1"/>
    </xf>
    <xf numFmtId="0" fontId="17" fillId="3" borderId="34" xfId="0" applyFont="1" applyFill="1" applyBorder="1" applyAlignment="1">
      <alignment horizontal="left" vertical="center" wrapText="1"/>
    </xf>
    <xf numFmtId="0" fontId="17" fillId="3" borderId="34" xfId="0" applyFont="1" applyFill="1" applyBorder="1" applyAlignment="1">
      <alignment horizontal="center" vertical="center" wrapText="1"/>
    </xf>
    <xf numFmtId="1" fontId="17" fillId="3" borderId="34" xfId="0" applyNumberFormat="1" applyFont="1" applyFill="1" applyBorder="1" applyAlignment="1">
      <alignment horizontal="center" vertical="center" shrinkToFit="1"/>
    </xf>
    <xf numFmtId="165" fontId="17" fillId="3" borderId="34" xfId="0" applyNumberFormat="1" applyFont="1" applyFill="1" applyBorder="1" applyAlignment="1">
      <alignment horizontal="left" vertical="center" indent="1" shrinkToFit="1"/>
    </xf>
    <xf numFmtId="4" fontId="17" fillId="3" borderId="34" xfId="0" applyNumberFormat="1" applyFont="1" applyFill="1" applyBorder="1" applyAlignment="1">
      <alignment horizontal="center" vertical="center" shrinkToFit="1"/>
    </xf>
    <xf numFmtId="0" fontId="17" fillId="3" borderId="34" xfId="0" applyFont="1" applyFill="1" applyBorder="1" applyAlignment="1">
      <alignment horizontal="left" vertical="center" wrapText="1" indent="1"/>
    </xf>
    <xf numFmtId="1" fontId="34" fillId="3" borderId="25" xfId="0" applyNumberFormat="1" applyFont="1" applyFill="1" applyBorder="1" applyAlignment="1">
      <alignment horizontal="left" vertical="center" wrapText="1" shrinkToFit="1"/>
    </xf>
    <xf numFmtId="1" fontId="34" fillId="3" borderId="1" xfId="0" applyNumberFormat="1" applyFont="1" applyFill="1" applyBorder="1" applyAlignment="1">
      <alignment horizontal="left" vertical="center" wrapText="1" shrinkToFit="1"/>
    </xf>
    <xf numFmtId="1" fontId="34" fillId="3" borderId="10" xfId="0" applyNumberFormat="1" applyFont="1" applyFill="1" applyBorder="1" applyAlignment="1">
      <alignment horizontal="left" vertical="center" wrapText="1" shrinkToFit="1"/>
    </xf>
    <xf numFmtId="1" fontId="17" fillId="3" borderId="3" xfId="0" applyNumberFormat="1" applyFont="1" applyFill="1" applyBorder="1" applyAlignment="1">
      <alignment horizontal="center" vertical="center" shrinkToFit="1"/>
    </xf>
    <xf numFmtId="0" fontId="17" fillId="3" borderId="24" xfId="0" applyFont="1" applyFill="1" applyBorder="1" applyAlignment="1">
      <alignment horizontal="left" vertical="center" wrapText="1"/>
    </xf>
    <xf numFmtId="0" fontId="17" fillId="3" borderId="17" xfId="0" applyFont="1" applyFill="1" applyBorder="1" applyAlignment="1">
      <alignment horizontal="center" vertical="center"/>
    </xf>
    <xf numFmtId="0" fontId="17" fillId="3" borderId="17" xfId="0" applyNumberFormat="1" applyFont="1" applyFill="1" applyBorder="1" applyAlignment="1">
      <alignment horizontal="center" vertical="center" wrapText="1"/>
    </xf>
    <xf numFmtId="4" fontId="17" fillId="3" borderId="17" xfId="0" applyNumberFormat="1" applyFont="1" applyFill="1" applyBorder="1" applyAlignment="1">
      <alignment horizontal="center" vertical="center" wrapText="1"/>
    </xf>
    <xf numFmtId="166" fontId="19" fillId="3" borderId="17" xfId="0" applyNumberFormat="1" applyFont="1" applyFill="1" applyBorder="1" applyAlignment="1">
      <alignment horizontal="center" vertical="center" wrapText="1"/>
    </xf>
    <xf numFmtId="3" fontId="17" fillId="3" borderId="17" xfId="0" applyNumberFormat="1" applyFont="1" applyFill="1" applyBorder="1" applyAlignment="1">
      <alignment horizontal="center" vertical="center" wrapText="1"/>
    </xf>
    <xf numFmtId="4" fontId="18" fillId="3" borderId="16" xfId="0" applyNumberFormat="1" applyFont="1" applyFill="1" applyBorder="1" applyAlignment="1">
      <alignment horizontal="center" vertical="center"/>
    </xf>
    <xf numFmtId="1" fontId="34" fillId="3" borderId="1" xfId="0" applyNumberFormat="1" applyFont="1" applyFill="1" applyBorder="1" applyAlignment="1">
      <alignment horizontal="left" vertical="center" shrinkToFit="1"/>
    </xf>
    <xf numFmtId="1" fontId="38" fillId="3" borderId="1" xfId="0" applyNumberFormat="1" applyFont="1" applyFill="1" applyBorder="1" applyAlignment="1">
      <alignment horizontal="left" vertical="center" shrinkToFit="1"/>
    </xf>
    <xf numFmtId="165" fontId="17" fillId="3" borderId="3" xfId="0" applyNumberFormat="1" applyFont="1" applyFill="1" applyBorder="1" applyAlignment="1">
      <alignment horizontal="center" vertical="center" shrinkToFit="1"/>
    </xf>
    <xf numFmtId="4" fontId="17" fillId="3" borderId="3" xfId="0" applyNumberFormat="1" applyFont="1" applyFill="1" applyBorder="1" applyAlignment="1">
      <alignment horizontal="center" vertical="center" shrinkToFit="1"/>
    </xf>
    <xf numFmtId="0" fontId="17" fillId="3" borderId="16" xfId="0" applyFont="1" applyFill="1" applyBorder="1" applyAlignment="1">
      <alignment horizontal="left" vertical="center"/>
    </xf>
    <xf numFmtId="4" fontId="17" fillId="3" borderId="16" xfId="0" applyNumberFormat="1" applyFont="1" applyFill="1" applyBorder="1" applyAlignment="1">
      <alignment horizontal="center" vertical="center"/>
    </xf>
    <xf numFmtId="0" fontId="17" fillId="3" borderId="17" xfId="0" applyFont="1" applyFill="1" applyBorder="1" applyAlignment="1">
      <alignment horizontal="left" vertical="center"/>
    </xf>
    <xf numFmtId="0" fontId="17" fillId="3" borderId="0" xfId="0" applyFont="1" applyFill="1" applyBorder="1" applyAlignment="1">
      <alignment horizontal="center" vertical="center"/>
    </xf>
    <xf numFmtId="2" fontId="17" fillId="3" borderId="17" xfId="0" applyNumberFormat="1" applyFont="1" applyFill="1" applyBorder="1" applyAlignment="1">
      <alignment horizontal="center" vertical="center"/>
    </xf>
    <xf numFmtId="0" fontId="32" fillId="3" borderId="0" xfId="0" applyFont="1" applyFill="1" applyBorder="1" applyAlignment="1">
      <alignment horizontal="left" vertical="top"/>
    </xf>
    <xf numFmtId="0" fontId="32" fillId="3" borderId="0" xfId="0" applyFont="1" applyFill="1" applyBorder="1" applyAlignment="1">
      <alignment horizontal="left" vertical="center"/>
    </xf>
    <xf numFmtId="0" fontId="32" fillId="3" borderId="0" xfId="0" applyFont="1" applyFill="1" applyBorder="1" applyAlignment="1">
      <alignment horizontal="left" vertical="top" wrapText="1"/>
    </xf>
  </cellXfs>
  <cellStyles count="4">
    <cellStyle name="Обычный" xfId="0" builtinId="0"/>
    <cellStyle name="Обычный 2 9" xfId="2"/>
    <cellStyle name="Обычный 3" xfId="1"/>
    <cellStyle name="Финансовый" xfId="3" builtinId="3"/>
  </cellStyles>
  <dxfs count="270">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Medium9"/>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0"/>
  <sheetViews>
    <sheetView view="pageBreakPreview" topLeftCell="A4" zoomScale="124" zoomScaleNormal="100" zoomScaleSheetLayoutView="124" workbookViewId="0">
      <pane xSplit="2" ySplit="1" topLeftCell="C391" activePane="bottomRight" state="frozen"/>
      <selection activeCell="A4" sqref="A4"/>
      <selection pane="topRight" activeCell="C4" sqref="C4"/>
      <selection pane="bottomLeft" activeCell="A5" sqref="A5"/>
      <selection pane="bottomRight" activeCell="H10" sqref="H10:H12"/>
    </sheetView>
  </sheetViews>
  <sheetFormatPr defaultColWidth="9.140625" defaultRowHeight="15" x14ac:dyDescent="0.25"/>
  <cols>
    <col min="1" max="1" width="5.140625" style="2" customWidth="1"/>
    <col min="2" max="2" width="35.7109375" style="2" customWidth="1"/>
    <col min="3" max="3" width="36.7109375" style="2" customWidth="1"/>
    <col min="4" max="4" width="8.5703125" style="2" customWidth="1"/>
    <col min="5" max="5" width="9.85546875" style="2" customWidth="1"/>
    <col min="6" max="6" width="8.42578125" style="2" customWidth="1"/>
    <col min="7" max="7" width="11.28515625" style="2" customWidth="1"/>
    <col min="8" max="8" width="14.140625" style="2" customWidth="1"/>
    <col min="9" max="9" width="13.42578125" style="2" customWidth="1"/>
    <col min="10" max="10" width="29.28515625" style="2" customWidth="1"/>
    <col min="11" max="11" width="20.5703125" style="2" customWidth="1"/>
    <col min="12" max="12" width="19.42578125" style="2" customWidth="1"/>
    <col min="13" max="16384" width="9.140625" style="2"/>
  </cols>
  <sheetData>
    <row r="1" spans="1:12" ht="98.25" customHeight="1" x14ac:dyDescent="0.25">
      <c r="A1" s="197"/>
      <c r="B1" s="197"/>
      <c r="C1" s="197"/>
      <c r="D1" s="197"/>
      <c r="E1" s="197"/>
      <c r="F1" s="197"/>
      <c r="G1" s="197"/>
      <c r="H1" s="367" t="s">
        <v>330</v>
      </c>
      <c r="I1" s="367"/>
      <c r="J1" s="367"/>
    </row>
    <row r="2" spans="1:12" ht="43.5" customHeight="1" x14ac:dyDescent="0.25">
      <c r="A2" s="368" t="s">
        <v>1033</v>
      </c>
      <c r="B2" s="369"/>
      <c r="C2" s="369"/>
      <c r="D2" s="369"/>
      <c r="E2" s="369"/>
      <c r="F2" s="369"/>
      <c r="G2" s="369"/>
      <c r="H2" s="369"/>
      <c r="I2" s="369"/>
      <c r="J2" s="369"/>
      <c r="K2" s="1"/>
    </row>
    <row r="3" spans="1:12" ht="50.25" customHeight="1" x14ac:dyDescent="0.25">
      <c r="A3" s="370" t="s">
        <v>1034</v>
      </c>
      <c r="B3" s="371"/>
      <c r="C3" s="371"/>
      <c r="D3" s="371"/>
      <c r="E3" s="371"/>
      <c r="F3" s="371"/>
      <c r="G3" s="371"/>
      <c r="H3" s="371"/>
      <c r="I3" s="371"/>
      <c r="J3" s="371"/>
      <c r="K3" s="1"/>
    </row>
    <row r="4" spans="1:12" ht="57.95" customHeight="1" x14ac:dyDescent="0.25">
      <c r="A4" s="3" t="s">
        <v>0</v>
      </c>
      <c r="B4" s="3" t="s">
        <v>1</v>
      </c>
      <c r="C4" s="3" t="s">
        <v>2</v>
      </c>
      <c r="D4" s="3" t="s">
        <v>3</v>
      </c>
      <c r="E4" s="3" t="s">
        <v>4</v>
      </c>
      <c r="F4" s="3" t="s">
        <v>5</v>
      </c>
      <c r="G4" s="72" t="s">
        <v>6</v>
      </c>
      <c r="H4" s="3" t="s">
        <v>7</v>
      </c>
      <c r="I4" s="73" t="s">
        <v>8</v>
      </c>
      <c r="J4" s="74" t="s">
        <v>9</v>
      </c>
    </row>
    <row r="5" spans="1:12" ht="92.25" customHeight="1" x14ac:dyDescent="0.25">
      <c r="A5" s="79">
        <v>9</v>
      </c>
      <c r="B5" s="80" t="s">
        <v>331</v>
      </c>
      <c r="C5" s="81" t="s">
        <v>332</v>
      </c>
      <c r="D5" s="82" t="s">
        <v>333</v>
      </c>
      <c r="E5" s="83"/>
      <c r="F5" s="82"/>
      <c r="G5" s="84" t="s">
        <v>334</v>
      </c>
      <c r="H5" s="85">
        <v>395318.93</v>
      </c>
      <c r="I5" s="86" t="s">
        <v>335</v>
      </c>
      <c r="J5" s="87" t="s">
        <v>336</v>
      </c>
      <c r="K5" s="75"/>
    </row>
    <row r="6" spans="1:12" ht="92.25" customHeight="1" x14ac:dyDescent="0.25">
      <c r="A6" s="79">
        <v>10</v>
      </c>
      <c r="B6" s="80" t="s">
        <v>337</v>
      </c>
      <c r="C6" s="81" t="s">
        <v>332</v>
      </c>
      <c r="D6" s="82" t="s">
        <v>333</v>
      </c>
      <c r="E6" s="83"/>
      <c r="F6" s="82"/>
      <c r="G6" s="84" t="s">
        <v>334</v>
      </c>
      <c r="H6" s="85">
        <v>503868.73</v>
      </c>
      <c r="I6" s="86" t="s">
        <v>338</v>
      </c>
      <c r="J6" s="87" t="s">
        <v>339</v>
      </c>
      <c r="K6" s="75"/>
    </row>
    <row r="7" spans="1:12" ht="92.25" customHeight="1" x14ac:dyDescent="0.25">
      <c r="A7" s="79">
        <v>3</v>
      </c>
      <c r="B7" s="80" t="s">
        <v>340</v>
      </c>
      <c r="C7" s="80" t="s">
        <v>341</v>
      </c>
      <c r="D7" s="88"/>
      <c r="E7" s="89"/>
      <c r="F7" s="88"/>
      <c r="G7" s="90" t="s">
        <v>342</v>
      </c>
      <c r="H7" s="91">
        <v>905835.95312871132</v>
      </c>
      <c r="I7" s="92" t="s">
        <v>343</v>
      </c>
      <c r="J7" s="87" t="s">
        <v>344</v>
      </c>
      <c r="K7" s="75" t="s">
        <v>345</v>
      </c>
    </row>
    <row r="8" spans="1:12" ht="137.25" customHeight="1" x14ac:dyDescent="0.25">
      <c r="A8" s="79"/>
      <c r="B8" s="80" t="s">
        <v>346</v>
      </c>
      <c r="C8" s="80" t="s">
        <v>347</v>
      </c>
      <c r="D8" s="88" t="s">
        <v>333</v>
      </c>
      <c r="E8" s="89"/>
      <c r="F8" s="88"/>
      <c r="G8" s="90" t="s">
        <v>348</v>
      </c>
      <c r="H8" s="91">
        <v>362923.81535579998</v>
      </c>
      <c r="I8" s="93"/>
      <c r="J8" s="87" t="s">
        <v>349</v>
      </c>
      <c r="K8" s="76" t="s">
        <v>350</v>
      </c>
    </row>
    <row r="9" spans="1:12" ht="62.25" customHeight="1" x14ac:dyDescent="0.25">
      <c r="A9" s="79"/>
      <c r="B9" s="80" t="s">
        <v>351</v>
      </c>
      <c r="C9" s="80" t="s">
        <v>556</v>
      </c>
      <c r="D9" s="88"/>
      <c r="E9" s="89"/>
      <c r="F9" s="88"/>
      <c r="G9" s="90" t="s">
        <v>352</v>
      </c>
      <c r="H9" s="91">
        <v>8000</v>
      </c>
      <c r="I9" s="94"/>
      <c r="J9" s="102" t="s">
        <v>1069</v>
      </c>
      <c r="K9" s="77" t="s">
        <v>554</v>
      </c>
    </row>
    <row r="10" spans="1:12" ht="45.75" customHeight="1" x14ac:dyDescent="0.25">
      <c r="A10" s="201">
        <v>6</v>
      </c>
      <c r="B10" s="202" t="s">
        <v>353</v>
      </c>
      <c r="C10" s="202" t="s">
        <v>354</v>
      </c>
      <c r="D10" s="198" t="s">
        <v>333</v>
      </c>
      <c r="E10" s="199"/>
      <c r="F10" s="198"/>
      <c r="G10" s="99">
        <v>0</v>
      </c>
      <c r="H10" s="200">
        <v>0</v>
      </c>
      <c r="I10" s="100"/>
      <c r="J10" s="102"/>
      <c r="K10" s="76" t="s">
        <v>555</v>
      </c>
      <c r="L10" s="95" t="s">
        <v>355</v>
      </c>
    </row>
    <row r="11" spans="1:12" ht="51.75" customHeight="1" x14ac:dyDescent="0.25">
      <c r="A11" s="201">
        <v>7</v>
      </c>
      <c r="B11" s="202" t="s">
        <v>356</v>
      </c>
      <c r="C11" s="202" t="s">
        <v>357</v>
      </c>
      <c r="D11" s="198"/>
      <c r="E11" s="199"/>
      <c r="F11" s="198"/>
      <c r="G11" s="99">
        <v>0</v>
      </c>
      <c r="H11" s="200">
        <v>0</v>
      </c>
      <c r="I11" s="100"/>
      <c r="J11" s="102"/>
      <c r="K11" s="76" t="s">
        <v>555</v>
      </c>
      <c r="L11" s="95" t="s">
        <v>358</v>
      </c>
    </row>
    <row r="12" spans="1:12" ht="49.5" customHeight="1" x14ac:dyDescent="0.25">
      <c r="A12" s="201">
        <v>11</v>
      </c>
      <c r="B12" s="202" t="s">
        <v>359</v>
      </c>
      <c r="C12" s="202" t="s">
        <v>354</v>
      </c>
      <c r="D12" s="198" t="s">
        <v>333</v>
      </c>
      <c r="E12" s="199"/>
      <c r="F12" s="198"/>
      <c r="G12" s="99">
        <v>0</v>
      </c>
      <c r="H12" s="200">
        <v>0</v>
      </c>
      <c r="I12" s="100"/>
      <c r="J12" s="102"/>
      <c r="K12" s="76" t="s">
        <v>555</v>
      </c>
      <c r="L12" s="95" t="s">
        <v>360</v>
      </c>
    </row>
    <row r="13" spans="1:12" ht="67.5" customHeight="1" x14ac:dyDescent="0.25">
      <c r="A13" s="79"/>
      <c r="B13" s="80" t="s">
        <v>361</v>
      </c>
      <c r="C13" s="80" t="s">
        <v>364</v>
      </c>
      <c r="D13" s="88" t="s">
        <v>365</v>
      </c>
      <c r="E13" s="89">
        <v>200</v>
      </c>
      <c r="F13" s="88"/>
      <c r="G13" s="99" t="s">
        <v>362</v>
      </c>
      <c r="H13" s="85">
        <v>80908.097999999998</v>
      </c>
      <c r="I13" s="100"/>
      <c r="J13" s="101" t="s">
        <v>363</v>
      </c>
      <c r="K13" s="76"/>
    </row>
    <row r="14" spans="1:12" ht="67.5" customHeight="1" x14ac:dyDescent="0.25">
      <c r="A14" s="79"/>
      <c r="B14" s="80" t="s">
        <v>366</v>
      </c>
      <c r="C14" s="80" t="s">
        <v>367</v>
      </c>
      <c r="D14" s="88" t="s">
        <v>333</v>
      </c>
      <c r="E14" s="89">
        <v>1</v>
      </c>
      <c r="F14" s="88"/>
      <c r="G14" s="99" t="s">
        <v>368</v>
      </c>
      <c r="H14" s="85">
        <v>222732.9344872979</v>
      </c>
      <c r="I14" s="102"/>
      <c r="J14" s="101" t="s">
        <v>349</v>
      </c>
      <c r="K14" s="78"/>
    </row>
    <row r="15" spans="1:12" x14ac:dyDescent="0.25">
      <c r="A15" s="364" t="s">
        <v>564</v>
      </c>
      <c r="B15" s="365"/>
      <c r="C15" s="365"/>
      <c r="D15" s="365"/>
      <c r="E15" s="365"/>
      <c r="F15" s="365"/>
      <c r="G15" s="365"/>
      <c r="H15" s="365"/>
      <c r="I15" s="365"/>
      <c r="J15" s="366"/>
    </row>
    <row r="16" spans="1:12" ht="25.5" customHeight="1" x14ac:dyDescent="0.25">
      <c r="A16" s="79">
        <v>14</v>
      </c>
      <c r="B16" s="80" t="s">
        <v>369</v>
      </c>
      <c r="C16" s="80" t="s">
        <v>370</v>
      </c>
      <c r="D16" s="103" t="s">
        <v>371</v>
      </c>
      <c r="E16" s="104">
        <v>2100</v>
      </c>
      <c r="F16" s="105"/>
      <c r="G16" s="106" t="s">
        <v>372</v>
      </c>
      <c r="H16" s="107">
        <v>1708.5130447785721</v>
      </c>
      <c r="I16" s="105" t="s">
        <v>373</v>
      </c>
      <c r="J16" s="108" t="s">
        <v>374</v>
      </c>
    </row>
    <row r="17" spans="1:10" ht="25.5" customHeight="1" x14ac:dyDescent="0.25">
      <c r="A17" s="79">
        <v>16</v>
      </c>
      <c r="B17" s="80" t="s">
        <v>375</v>
      </c>
      <c r="C17" s="80" t="s">
        <v>370</v>
      </c>
      <c r="D17" s="103" t="s">
        <v>371</v>
      </c>
      <c r="E17" s="104">
        <v>300</v>
      </c>
      <c r="F17" s="105"/>
      <c r="G17" s="109" t="s">
        <v>372</v>
      </c>
      <c r="H17" s="107">
        <v>244.07329211122459</v>
      </c>
      <c r="I17" s="105" t="s">
        <v>373</v>
      </c>
      <c r="J17" s="108" t="s">
        <v>376</v>
      </c>
    </row>
    <row r="18" spans="1:10" ht="25.5" customHeight="1" x14ac:dyDescent="0.25">
      <c r="A18" s="79">
        <v>20</v>
      </c>
      <c r="B18" s="80" t="s">
        <v>377</v>
      </c>
      <c r="C18" s="80" t="s">
        <v>370</v>
      </c>
      <c r="D18" s="103" t="s">
        <v>371</v>
      </c>
      <c r="E18" s="104">
        <v>1200</v>
      </c>
      <c r="F18" s="105"/>
      <c r="G18" s="109" t="s">
        <v>372</v>
      </c>
      <c r="H18" s="107">
        <v>976.29316844489836</v>
      </c>
      <c r="I18" s="105" t="s">
        <v>373</v>
      </c>
      <c r="J18" s="108" t="s">
        <v>378</v>
      </c>
    </row>
    <row r="19" spans="1:10" ht="25.5" customHeight="1" x14ac:dyDescent="0.25">
      <c r="A19" s="79">
        <v>21</v>
      </c>
      <c r="B19" s="80" t="s">
        <v>379</v>
      </c>
      <c r="C19" s="80" t="s">
        <v>370</v>
      </c>
      <c r="D19" s="103" t="s">
        <v>371</v>
      </c>
      <c r="E19" s="104">
        <v>500</v>
      </c>
      <c r="F19" s="105"/>
      <c r="G19" s="109" t="s">
        <v>372</v>
      </c>
      <c r="H19" s="107">
        <v>406.78882018537433</v>
      </c>
      <c r="I19" s="105" t="s">
        <v>373</v>
      </c>
      <c r="J19" s="108" t="s">
        <v>380</v>
      </c>
    </row>
    <row r="20" spans="1:10" ht="25.5" customHeight="1" x14ac:dyDescent="0.25">
      <c r="A20" s="79">
        <v>22</v>
      </c>
      <c r="B20" s="80" t="s">
        <v>381</v>
      </c>
      <c r="C20" s="80" t="s">
        <v>370</v>
      </c>
      <c r="D20" s="103" t="s">
        <v>371</v>
      </c>
      <c r="E20" s="104">
        <v>400</v>
      </c>
      <c r="F20" s="105"/>
      <c r="G20" s="109" t="s">
        <v>372</v>
      </c>
      <c r="H20" s="107">
        <v>325.43105614829949</v>
      </c>
      <c r="I20" s="105" t="s">
        <v>373</v>
      </c>
      <c r="J20" s="108" t="s">
        <v>382</v>
      </c>
    </row>
    <row r="21" spans="1:10" ht="25.5" customHeight="1" x14ac:dyDescent="0.25">
      <c r="A21" s="79">
        <v>23</v>
      </c>
      <c r="B21" s="80" t="s">
        <v>383</v>
      </c>
      <c r="C21" s="80" t="s">
        <v>370</v>
      </c>
      <c r="D21" s="103" t="s">
        <v>371</v>
      </c>
      <c r="E21" s="104">
        <v>3100</v>
      </c>
      <c r="F21" s="105"/>
      <c r="G21" s="109" t="s">
        <v>372</v>
      </c>
      <c r="H21" s="107">
        <v>2522.0906851493205</v>
      </c>
      <c r="I21" s="105" t="s">
        <v>373</v>
      </c>
      <c r="J21" s="108" t="s">
        <v>384</v>
      </c>
    </row>
    <row r="22" spans="1:10" ht="25.5" customHeight="1" x14ac:dyDescent="0.25">
      <c r="A22" s="79">
        <v>24</v>
      </c>
      <c r="B22" s="80" t="s">
        <v>385</v>
      </c>
      <c r="C22" s="80" t="s">
        <v>370</v>
      </c>
      <c r="D22" s="103" t="s">
        <v>371</v>
      </c>
      <c r="E22" s="104">
        <v>1200</v>
      </c>
      <c r="F22" s="105"/>
      <c r="G22" s="109" t="s">
        <v>372</v>
      </c>
      <c r="H22" s="107">
        <v>976.29316844489836</v>
      </c>
      <c r="I22" s="105" t="s">
        <v>373</v>
      </c>
      <c r="J22" s="108" t="s">
        <v>386</v>
      </c>
    </row>
    <row r="23" spans="1:10" ht="25.5" customHeight="1" x14ac:dyDescent="0.25">
      <c r="A23" s="79">
        <v>27</v>
      </c>
      <c r="B23" s="80" t="s">
        <v>387</v>
      </c>
      <c r="C23" s="80" t="s">
        <v>370</v>
      </c>
      <c r="D23" s="103" t="s">
        <v>371</v>
      </c>
      <c r="E23" s="104">
        <v>32400</v>
      </c>
      <c r="F23" s="105"/>
      <c r="G23" s="109" t="s">
        <v>372</v>
      </c>
      <c r="H23" s="107">
        <v>26359.91554801225</v>
      </c>
      <c r="I23" s="105" t="s">
        <v>373</v>
      </c>
      <c r="J23" s="108" t="s">
        <v>388</v>
      </c>
    </row>
    <row r="24" spans="1:10" ht="25.5" customHeight="1" x14ac:dyDescent="0.25">
      <c r="A24" s="79">
        <v>30</v>
      </c>
      <c r="B24" s="80" t="s">
        <v>389</v>
      </c>
      <c r="C24" s="80" t="s">
        <v>370</v>
      </c>
      <c r="D24" s="103" t="s">
        <v>371</v>
      </c>
      <c r="E24" s="104">
        <v>11520</v>
      </c>
      <c r="F24" s="105"/>
      <c r="G24" s="106" t="s">
        <v>372</v>
      </c>
      <c r="H24" s="107">
        <v>10087.545557046671</v>
      </c>
      <c r="I24" s="105" t="s">
        <v>373</v>
      </c>
      <c r="J24" s="108" t="s">
        <v>390</v>
      </c>
    </row>
    <row r="25" spans="1:10" ht="25.5" customHeight="1" x14ac:dyDescent="0.25">
      <c r="A25" s="79">
        <v>32</v>
      </c>
      <c r="B25" s="80" t="s">
        <v>391</v>
      </c>
      <c r="C25" s="80" t="s">
        <v>370</v>
      </c>
      <c r="D25" s="103" t="s">
        <v>371</v>
      </c>
      <c r="E25" s="104">
        <v>18000</v>
      </c>
      <c r="F25" s="105"/>
      <c r="G25" s="106" t="s">
        <v>372</v>
      </c>
      <c r="H25" s="107">
        <v>14644.397526673474</v>
      </c>
      <c r="I25" s="105" t="s">
        <v>373</v>
      </c>
      <c r="J25" s="108" t="s">
        <v>392</v>
      </c>
    </row>
    <row r="26" spans="1:10" ht="25.5" customHeight="1" x14ac:dyDescent="0.25">
      <c r="A26" s="79">
        <v>34</v>
      </c>
      <c r="B26" s="80" t="s">
        <v>393</v>
      </c>
      <c r="C26" s="80" t="s">
        <v>370</v>
      </c>
      <c r="D26" s="103" t="s">
        <v>371</v>
      </c>
      <c r="E26" s="104">
        <v>960</v>
      </c>
      <c r="F26" s="105"/>
      <c r="G26" s="106" t="s">
        <v>372</v>
      </c>
      <c r="H26" s="107">
        <v>781.03453475591868</v>
      </c>
      <c r="I26" s="105" t="s">
        <v>373</v>
      </c>
      <c r="J26" s="108" t="s">
        <v>394</v>
      </c>
    </row>
    <row r="27" spans="1:10" ht="25.5" customHeight="1" x14ac:dyDescent="0.25">
      <c r="A27" s="79">
        <v>35</v>
      </c>
      <c r="B27" s="80" t="s">
        <v>395</v>
      </c>
      <c r="C27" s="80" t="s">
        <v>370</v>
      </c>
      <c r="D27" s="103" t="s">
        <v>371</v>
      </c>
      <c r="E27" s="104">
        <v>17280</v>
      </c>
      <c r="F27" s="105"/>
      <c r="G27" s="106" t="s">
        <v>372</v>
      </c>
      <c r="H27" s="107">
        <v>14058.621625606538</v>
      </c>
      <c r="I27" s="105" t="s">
        <v>373</v>
      </c>
      <c r="J27" s="108" t="s">
        <v>396</v>
      </c>
    </row>
    <row r="28" spans="1:10" ht="25.5" customHeight="1" x14ac:dyDescent="0.25">
      <c r="A28" s="79">
        <v>36</v>
      </c>
      <c r="B28" s="80" t="s">
        <v>397</v>
      </c>
      <c r="C28" s="80" t="s">
        <v>370</v>
      </c>
      <c r="D28" s="103" t="s">
        <v>371</v>
      </c>
      <c r="E28" s="104">
        <v>17280</v>
      </c>
      <c r="F28" s="105"/>
      <c r="G28" s="106" t="s">
        <v>372</v>
      </c>
      <c r="H28" s="107">
        <v>14058.621625606538</v>
      </c>
      <c r="I28" s="105" t="s">
        <v>373</v>
      </c>
      <c r="J28" s="108" t="s">
        <v>398</v>
      </c>
    </row>
    <row r="29" spans="1:10" ht="25.5" customHeight="1" x14ac:dyDescent="0.25">
      <c r="A29" s="79">
        <v>37</v>
      </c>
      <c r="B29" s="80" t="s">
        <v>399</v>
      </c>
      <c r="C29" s="80" t="s">
        <v>370</v>
      </c>
      <c r="D29" s="103" t="s">
        <v>371</v>
      </c>
      <c r="E29" s="104">
        <v>4900</v>
      </c>
      <c r="F29" s="105"/>
      <c r="G29" s="106" t="s">
        <v>372</v>
      </c>
      <c r="H29" s="107">
        <v>4290.7094817299212</v>
      </c>
      <c r="I29" s="105" t="s">
        <v>373</v>
      </c>
      <c r="J29" s="108" t="s">
        <v>400</v>
      </c>
    </row>
    <row r="30" spans="1:10" ht="25.5" customHeight="1" x14ac:dyDescent="0.25">
      <c r="A30" s="79">
        <v>38</v>
      </c>
      <c r="B30" s="80" t="s">
        <v>401</v>
      </c>
      <c r="C30" s="80" t="s">
        <v>370</v>
      </c>
      <c r="D30" s="103" t="s">
        <v>371</v>
      </c>
      <c r="E30" s="104">
        <v>10260</v>
      </c>
      <c r="F30" s="105"/>
      <c r="G30" s="106" t="s">
        <v>372</v>
      </c>
      <c r="H30" s="107">
        <v>8347.3065902038798</v>
      </c>
      <c r="I30" s="105" t="s">
        <v>373</v>
      </c>
      <c r="J30" s="108" t="s">
        <v>402</v>
      </c>
    </row>
    <row r="31" spans="1:10" ht="25.5" customHeight="1" x14ac:dyDescent="0.25">
      <c r="A31" s="79">
        <v>40</v>
      </c>
      <c r="B31" s="80" t="s">
        <v>403</v>
      </c>
      <c r="C31" s="80" t="s">
        <v>370</v>
      </c>
      <c r="D31" s="103" t="s">
        <v>371</v>
      </c>
      <c r="E31" s="104">
        <v>1382</v>
      </c>
      <c r="F31" s="105"/>
      <c r="G31" s="106" t="s">
        <v>372</v>
      </c>
      <c r="H31" s="107">
        <v>1210.1552048470921</v>
      </c>
      <c r="I31" s="105" t="s">
        <v>373</v>
      </c>
      <c r="J31" s="108" t="s">
        <v>404</v>
      </c>
    </row>
    <row r="32" spans="1:10" ht="25.5" customHeight="1" x14ac:dyDescent="0.25">
      <c r="A32" s="79">
        <v>41</v>
      </c>
      <c r="B32" s="80" t="s">
        <v>405</v>
      </c>
      <c r="C32" s="80" t="s">
        <v>370</v>
      </c>
      <c r="D32" s="103" t="s">
        <v>371</v>
      </c>
      <c r="E32" s="104">
        <v>1280</v>
      </c>
      <c r="F32" s="105"/>
      <c r="G32" s="106" t="s">
        <v>372</v>
      </c>
      <c r="H32" s="107">
        <v>1120.838395227408</v>
      </c>
      <c r="I32" s="105" t="s">
        <v>373</v>
      </c>
      <c r="J32" s="108" t="s">
        <v>406</v>
      </c>
    </row>
    <row r="33" spans="1:10" ht="25.5" customHeight="1" x14ac:dyDescent="0.25">
      <c r="A33" s="79">
        <v>43</v>
      </c>
      <c r="B33" s="80" t="s">
        <v>407</v>
      </c>
      <c r="C33" s="80" t="s">
        <v>370</v>
      </c>
      <c r="D33" s="103" t="s">
        <v>371</v>
      </c>
      <c r="E33" s="104">
        <v>25000</v>
      </c>
      <c r="F33" s="105"/>
      <c r="G33" s="106" t="s">
        <v>362</v>
      </c>
      <c r="H33" s="107">
        <v>20339.441009268718</v>
      </c>
      <c r="I33" s="105" t="s">
        <v>373</v>
      </c>
      <c r="J33" s="108" t="s">
        <v>408</v>
      </c>
    </row>
    <row r="34" spans="1:10" ht="25.5" customHeight="1" x14ac:dyDescent="0.25">
      <c r="A34" s="79">
        <v>44</v>
      </c>
      <c r="B34" s="80" t="s">
        <v>409</v>
      </c>
      <c r="C34" s="80" t="s">
        <v>370</v>
      </c>
      <c r="D34" s="103" t="s">
        <v>371</v>
      </c>
      <c r="E34" s="104">
        <v>20000</v>
      </c>
      <c r="F34" s="105"/>
      <c r="G34" s="106" t="s">
        <v>372</v>
      </c>
      <c r="H34" s="107">
        <v>17513.099925428247</v>
      </c>
      <c r="I34" s="105" t="s">
        <v>373</v>
      </c>
      <c r="J34" s="108" t="s">
        <v>410</v>
      </c>
    </row>
    <row r="35" spans="1:10" ht="25.5" customHeight="1" x14ac:dyDescent="0.25">
      <c r="A35" s="79">
        <v>45</v>
      </c>
      <c r="B35" s="80" t="s">
        <v>411</v>
      </c>
      <c r="C35" s="80" t="s">
        <v>370</v>
      </c>
      <c r="D35" s="103" t="s">
        <v>371</v>
      </c>
      <c r="E35" s="104">
        <v>57600</v>
      </c>
      <c r="F35" s="105"/>
      <c r="G35" s="106" t="s">
        <v>362</v>
      </c>
      <c r="H35" s="107">
        <v>46862.072085355117</v>
      </c>
      <c r="I35" s="105" t="s">
        <v>373</v>
      </c>
      <c r="J35" s="108" t="s">
        <v>412</v>
      </c>
    </row>
    <row r="36" spans="1:10" ht="25.5" customHeight="1" x14ac:dyDescent="0.25">
      <c r="A36" s="79">
        <v>46</v>
      </c>
      <c r="B36" s="80" t="s">
        <v>413</v>
      </c>
      <c r="C36" s="80" t="s">
        <v>370</v>
      </c>
      <c r="D36" s="103" t="s">
        <v>371</v>
      </c>
      <c r="E36" s="104">
        <v>57600</v>
      </c>
      <c r="F36" s="105"/>
      <c r="G36" s="106" t="s">
        <v>372</v>
      </c>
      <c r="H36" s="107">
        <v>46862.072085355117</v>
      </c>
      <c r="I36" s="105" t="s">
        <v>373</v>
      </c>
      <c r="J36" s="108" t="s">
        <v>414</v>
      </c>
    </row>
    <row r="37" spans="1:10" ht="25.5" customHeight="1" x14ac:dyDescent="0.25">
      <c r="A37" s="79">
        <v>53</v>
      </c>
      <c r="B37" s="80" t="s">
        <v>415</v>
      </c>
      <c r="C37" s="80" t="s">
        <v>370</v>
      </c>
      <c r="D37" s="103" t="s">
        <v>371</v>
      </c>
      <c r="E37" s="104">
        <v>250000</v>
      </c>
      <c r="F37" s="82"/>
      <c r="G37" s="106" t="s">
        <v>372</v>
      </c>
      <c r="H37" s="107">
        <v>203394.41009268718</v>
      </c>
      <c r="I37" s="105" t="s">
        <v>373</v>
      </c>
      <c r="J37" s="110" t="s">
        <v>404</v>
      </c>
    </row>
    <row r="38" spans="1:10" ht="25.5" customHeight="1" x14ac:dyDescent="0.25">
      <c r="A38" s="79">
        <v>55</v>
      </c>
      <c r="B38" s="80" t="s">
        <v>416</v>
      </c>
      <c r="C38" s="80" t="s">
        <v>370</v>
      </c>
      <c r="D38" s="103" t="s">
        <v>371</v>
      </c>
      <c r="E38" s="104">
        <v>43200</v>
      </c>
      <c r="F38" s="82"/>
      <c r="G38" s="84" t="s">
        <v>372</v>
      </c>
      <c r="H38" s="107">
        <v>40293.2642690387</v>
      </c>
      <c r="I38" s="105" t="s">
        <v>373</v>
      </c>
      <c r="J38" s="108" t="s">
        <v>417</v>
      </c>
    </row>
    <row r="39" spans="1:10" ht="25.5" customHeight="1" x14ac:dyDescent="0.25">
      <c r="A39" s="79">
        <v>56</v>
      </c>
      <c r="B39" s="80" t="s">
        <v>418</v>
      </c>
      <c r="C39" s="80" t="s">
        <v>370</v>
      </c>
      <c r="D39" s="103" t="s">
        <v>371</v>
      </c>
      <c r="E39" s="104">
        <v>1921</v>
      </c>
      <c r="F39" s="82"/>
      <c r="G39" s="106" t="s">
        <v>372</v>
      </c>
      <c r="H39" s="107">
        <v>1562.8826471522084</v>
      </c>
      <c r="I39" s="105" t="s">
        <v>373</v>
      </c>
      <c r="J39" s="108" t="s">
        <v>408</v>
      </c>
    </row>
    <row r="40" spans="1:10" ht="25.5" customHeight="1" x14ac:dyDescent="0.25">
      <c r="A40" s="79">
        <v>61</v>
      </c>
      <c r="B40" s="80" t="s">
        <v>419</v>
      </c>
      <c r="C40" s="80" t="s">
        <v>370</v>
      </c>
      <c r="D40" s="103" t="s">
        <v>371</v>
      </c>
      <c r="E40" s="104">
        <v>5100</v>
      </c>
      <c r="F40" s="82"/>
      <c r="G40" s="106" t="s">
        <v>372</v>
      </c>
      <c r="H40" s="107">
        <v>4465.8404809842023</v>
      </c>
      <c r="I40" s="105" t="s">
        <v>373</v>
      </c>
      <c r="J40" s="108" t="s">
        <v>420</v>
      </c>
    </row>
    <row r="41" spans="1:10" ht="25.5" customHeight="1" x14ac:dyDescent="0.25">
      <c r="A41" s="79">
        <v>62</v>
      </c>
      <c r="B41" s="80" t="s">
        <v>421</v>
      </c>
      <c r="C41" s="80" t="s">
        <v>370</v>
      </c>
      <c r="D41" s="103" t="s">
        <v>371</v>
      </c>
      <c r="E41" s="104">
        <v>1800</v>
      </c>
      <c r="F41" s="82"/>
      <c r="G41" s="106" t="s">
        <v>372</v>
      </c>
      <c r="H41" s="107">
        <v>1576.1789932885422</v>
      </c>
      <c r="I41" s="105" t="s">
        <v>373</v>
      </c>
      <c r="J41" s="108" t="s">
        <v>422</v>
      </c>
    </row>
    <row r="42" spans="1:10" ht="25.5" customHeight="1" x14ac:dyDescent="0.25">
      <c r="A42" s="79">
        <v>66</v>
      </c>
      <c r="B42" s="80" t="s">
        <v>423</v>
      </c>
      <c r="C42" s="80" t="s">
        <v>370</v>
      </c>
      <c r="D42" s="103" t="s">
        <v>371</v>
      </c>
      <c r="E42" s="104">
        <v>9600</v>
      </c>
      <c r="F42" s="82"/>
      <c r="G42" s="106" t="s">
        <v>372</v>
      </c>
      <c r="H42" s="107">
        <v>7810.3453475591868</v>
      </c>
      <c r="I42" s="105" t="s">
        <v>373</v>
      </c>
      <c r="J42" s="108" t="s">
        <v>424</v>
      </c>
    </row>
    <row r="43" spans="1:10" ht="25.5" customHeight="1" x14ac:dyDescent="0.25">
      <c r="A43" s="79">
        <v>67</v>
      </c>
      <c r="B43" s="80" t="s">
        <v>425</v>
      </c>
      <c r="C43" s="80" t="s">
        <v>370</v>
      </c>
      <c r="D43" s="103" t="s">
        <v>371</v>
      </c>
      <c r="E43" s="104">
        <v>2100</v>
      </c>
      <c r="F43" s="82"/>
      <c r="G43" s="106" t="s">
        <v>372</v>
      </c>
      <c r="H43" s="107">
        <v>1708.5130447785721</v>
      </c>
      <c r="I43" s="105" t="s">
        <v>373</v>
      </c>
      <c r="J43" s="108" t="s">
        <v>426</v>
      </c>
    </row>
    <row r="44" spans="1:10" ht="25.5" customHeight="1" x14ac:dyDescent="0.25">
      <c r="A44" s="79">
        <v>69</v>
      </c>
      <c r="B44" s="80" t="s">
        <v>427</v>
      </c>
      <c r="C44" s="80" t="s">
        <v>370</v>
      </c>
      <c r="D44" s="103" t="s">
        <v>371</v>
      </c>
      <c r="E44" s="104">
        <v>3000</v>
      </c>
      <c r="F44" s="82"/>
      <c r="G44" s="106" t="s">
        <v>372</v>
      </c>
      <c r="H44" s="107">
        <v>2626.9649888142376</v>
      </c>
      <c r="I44" s="105" t="s">
        <v>373</v>
      </c>
      <c r="J44" s="108" t="s">
        <v>428</v>
      </c>
    </row>
    <row r="45" spans="1:10" ht="25.5" customHeight="1" x14ac:dyDescent="0.25">
      <c r="A45" s="79">
        <v>70</v>
      </c>
      <c r="B45" s="80" t="s">
        <v>429</v>
      </c>
      <c r="C45" s="80" t="s">
        <v>370</v>
      </c>
      <c r="D45" s="103" t="s">
        <v>371</v>
      </c>
      <c r="E45" s="104">
        <v>4000</v>
      </c>
      <c r="F45" s="82"/>
      <c r="G45" s="106" t="s">
        <v>372</v>
      </c>
      <c r="H45" s="107">
        <v>3502.6199850856497</v>
      </c>
      <c r="I45" s="105" t="s">
        <v>373</v>
      </c>
      <c r="J45" s="108" t="s">
        <v>430</v>
      </c>
    </row>
    <row r="46" spans="1:10" ht="25.5" customHeight="1" x14ac:dyDescent="0.25">
      <c r="A46" s="79">
        <v>71</v>
      </c>
      <c r="B46" s="80" t="s">
        <v>431</v>
      </c>
      <c r="C46" s="80" t="s">
        <v>370</v>
      </c>
      <c r="D46" s="103" t="s">
        <v>371</v>
      </c>
      <c r="E46" s="104">
        <v>4000</v>
      </c>
      <c r="F46" s="82"/>
      <c r="G46" s="84" t="s">
        <v>372</v>
      </c>
      <c r="H46" s="107">
        <v>3730.8578026887681</v>
      </c>
      <c r="I46" s="105" t="s">
        <v>373</v>
      </c>
      <c r="J46" s="108" t="s">
        <v>432</v>
      </c>
    </row>
    <row r="47" spans="1:10" ht="25.5" customHeight="1" x14ac:dyDescent="0.25">
      <c r="A47" s="79">
        <v>72</v>
      </c>
      <c r="B47" s="80" t="s">
        <v>433</v>
      </c>
      <c r="C47" s="80" t="s">
        <v>370</v>
      </c>
      <c r="D47" s="103" t="s">
        <v>371</v>
      </c>
      <c r="E47" s="104">
        <v>9360</v>
      </c>
      <c r="F47" s="82"/>
      <c r="G47" s="84" t="s">
        <v>372</v>
      </c>
      <c r="H47" s="107">
        <v>8730.207258291719</v>
      </c>
      <c r="I47" s="105" t="s">
        <v>373</v>
      </c>
      <c r="J47" s="108" t="s">
        <v>434</v>
      </c>
    </row>
    <row r="48" spans="1:10" ht="25.5" customHeight="1" x14ac:dyDescent="0.25">
      <c r="A48" s="79">
        <v>73</v>
      </c>
      <c r="B48" s="80" t="s">
        <v>435</v>
      </c>
      <c r="C48" s="80" t="s">
        <v>370</v>
      </c>
      <c r="D48" s="103" t="s">
        <v>371</v>
      </c>
      <c r="E48" s="104">
        <v>1780</v>
      </c>
      <c r="F48" s="82"/>
      <c r="G48" s="106" t="s">
        <v>372</v>
      </c>
      <c r="H48" s="107">
        <v>1558.6658933631138</v>
      </c>
      <c r="I48" s="105" t="s">
        <v>373</v>
      </c>
      <c r="J48" s="108" t="s">
        <v>436</v>
      </c>
    </row>
    <row r="49" spans="1:10" ht="25.5" customHeight="1" x14ac:dyDescent="0.25">
      <c r="A49" s="79">
        <v>75</v>
      </c>
      <c r="B49" s="80" t="s">
        <v>437</v>
      </c>
      <c r="C49" s="80" t="s">
        <v>370</v>
      </c>
      <c r="D49" s="103" t="s">
        <v>371</v>
      </c>
      <c r="E49" s="104">
        <v>1280</v>
      </c>
      <c r="F49" s="82"/>
      <c r="G49" s="84" t="s">
        <v>372</v>
      </c>
      <c r="H49" s="107">
        <v>1193.874496860406</v>
      </c>
      <c r="I49" s="105" t="s">
        <v>373</v>
      </c>
      <c r="J49" s="108" t="s">
        <v>438</v>
      </c>
    </row>
    <row r="50" spans="1:10" ht="25.5" customHeight="1" x14ac:dyDescent="0.25">
      <c r="A50" s="79">
        <v>79</v>
      </c>
      <c r="B50" s="80" t="s">
        <v>439</v>
      </c>
      <c r="C50" s="80" t="s">
        <v>370</v>
      </c>
      <c r="D50" s="103" t="s">
        <v>371</v>
      </c>
      <c r="E50" s="104">
        <v>2000</v>
      </c>
      <c r="F50" s="82"/>
      <c r="G50" s="106" t="s">
        <v>372</v>
      </c>
      <c r="H50" s="107">
        <v>1751.3099925428248</v>
      </c>
      <c r="I50" s="105" t="s">
        <v>373</v>
      </c>
      <c r="J50" s="108" t="s">
        <v>440</v>
      </c>
    </row>
    <row r="51" spans="1:10" ht="25.5" customHeight="1" x14ac:dyDescent="0.25">
      <c r="A51" s="79">
        <v>82</v>
      </c>
      <c r="B51" s="80" t="s">
        <v>441</v>
      </c>
      <c r="C51" s="80" t="s">
        <v>370</v>
      </c>
      <c r="D51" s="103" t="s">
        <v>371</v>
      </c>
      <c r="E51" s="104">
        <v>1200</v>
      </c>
      <c r="F51" s="82"/>
      <c r="G51" s="106" t="s">
        <v>372</v>
      </c>
      <c r="H51" s="107">
        <v>976.29316844489836</v>
      </c>
      <c r="I51" s="105" t="s">
        <v>373</v>
      </c>
      <c r="J51" s="108" t="s">
        <v>442</v>
      </c>
    </row>
    <row r="52" spans="1:10" ht="25.5" customHeight="1" x14ac:dyDescent="0.25">
      <c r="A52" s="79">
        <v>85</v>
      </c>
      <c r="B52" s="80" t="s">
        <v>443</v>
      </c>
      <c r="C52" s="80" t="s">
        <v>370</v>
      </c>
      <c r="D52" s="103" t="s">
        <v>371</v>
      </c>
      <c r="E52" s="104">
        <v>2880</v>
      </c>
      <c r="F52" s="82"/>
      <c r="G52" s="106" t="s">
        <v>362</v>
      </c>
      <c r="H52" s="107">
        <v>2521.8863892616678</v>
      </c>
      <c r="I52" s="105" t="s">
        <v>373</v>
      </c>
      <c r="J52" s="108" t="s">
        <v>444</v>
      </c>
    </row>
    <row r="53" spans="1:10" ht="25.5" customHeight="1" x14ac:dyDescent="0.25">
      <c r="A53" s="79">
        <v>87</v>
      </c>
      <c r="B53" s="80" t="s">
        <v>445</v>
      </c>
      <c r="C53" s="80" t="s">
        <v>370</v>
      </c>
      <c r="D53" s="103" t="s">
        <v>371</v>
      </c>
      <c r="E53" s="104">
        <v>2400</v>
      </c>
      <c r="F53" s="82"/>
      <c r="G53" s="84" t="s">
        <v>372</v>
      </c>
      <c r="H53" s="107">
        <v>2238.514681613261</v>
      </c>
      <c r="I53" s="105" t="s">
        <v>373</v>
      </c>
      <c r="J53" s="108" t="s">
        <v>446</v>
      </c>
    </row>
    <row r="54" spans="1:10" ht="25.5" customHeight="1" x14ac:dyDescent="0.25">
      <c r="A54" s="79">
        <v>89</v>
      </c>
      <c r="B54" s="80" t="s">
        <v>447</v>
      </c>
      <c r="C54" s="80" t="s">
        <v>370</v>
      </c>
      <c r="D54" s="103" t="s">
        <v>371</v>
      </c>
      <c r="E54" s="104">
        <v>6700</v>
      </c>
      <c r="F54" s="82"/>
      <c r="G54" s="84" t="s">
        <v>362</v>
      </c>
      <c r="H54" s="107">
        <v>6249.1868195036877</v>
      </c>
      <c r="I54" s="105" t="s">
        <v>373</v>
      </c>
      <c r="J54" s="108" t="s">
        <v>448</v>
      </c>
    </row>
    <row r="55" spans="1:10" ht="25.5" customHeight="1" x14ac:dyDescent="0.25">
      <c r="A55" s="79">
        <v>90</v>
      </c>
      <c r="B55" s="80" t="s">
        <v>449</v>
      </c>
      <c r="C55" s="80" t="s">
        <v>370</v>
      </c>
      <c r="D55" s="103" t="s">
        <v>371</v>
      </c>
      <c r="E55" s="104">
        <v>300</v>
      </c>
      <c r="F55" s="82"/>
      <c r="G55" s="106" t="s">
        <v>372</v>
      </c>
      <c r="H55" s="107">
        <v>244.07329211122459</v>
      </c>
      <c r="I55" s="105" t="s">
        <v>373</v>
      </c>
      <c r="J55" s="108" t="s">
        <v>450</v>
      </c>
    </row>
    <row r="56" spans="1:10" ht="25.5" customHeight="1" x14ac:dyDescent="0.25">
      <c r="A56" s="79">
        <v>92</v>
      </c>
      <c r="B56" s="80" t="s">
        <v>451</v>
      </c>
      <c r="C56" s="80" t="s">
        <v>370</v>
      </c>
      <c r="D56" s="103" t="s">
        <v>371</v>
      </c>
      <c r="E56" s="104">
        <v>2100</v>
      </c>
      <c r="F56" s="82"/>
      <c r="G56" s="106" t="s">
        <v>372</v>
      </c>
      <c r="H56" s="107">
        <v>1838.8754921699658</v>
      </c>
      <c r="I56" s="105" t="s">
        <v>373</v>
      </c>
      <c r="J56" s="108" t="s">
        <v>452</v>
      </c>
    </row>
    <row r="57" spans="1:10" ht="25.5" customHeight="1" x14ac:dyDescent="0.25">
      <c r="A57" s="79">
        <v>93</v>
      </c>
      <c r="B57" s="80" t="s">
        <v>453</v>
      </c>
      <c r="C57" s="80" t="s">
        <v>370</v>
      </c>
      <c r="D57" s="103" t="s">
        <v>371</v>
      </c>
      <c r="E57" s="104">
        <v>1900</v>
      </c>
      <c r="F57" s="82"/>
      <c r="G57" s="84" t="s">
        <v>372</v>
      </c>
      <c r="H57" s="107">
        <v>1772.157456277165</v>
      </c>
      <c r="I57" s="105" t="s">
        <v>373</v>
      </c>
      <c r="J57" s="108" t="s">
        <v>454</v>
      </c>
    </row>
    <row r="58" spans="1:10" ht="25.5" customHeight="1" x14ac:dyDescent="0.25">
      <c r="A58" s="79">
        <v>100</v>
      </c>
      <c r="B58" s="80" t="s">
        <v>455</v>
      </c>
      <c r="C58" s="80" t="s">
        <v>370</v>
      </c>
      <c r="D58" s="103" t="s">
        <v>371</v>
      </c>
      <c r="E58" s="104">
        <v>4800</v>
      </c>
      <c r="F58" s="82"/>
      <c r="G58" s="84" t="s">
        <v>372</v>
      </c>
      <c r="H58" s="107">
        <v>4477.029363226522</v>
      </c>
      <c r="I58" s="105" t="s">
        <v>373</v>
      </c>
      <c r="J58" s="108" t="s">
        <v>456</v>
      </c>
    </row>
    <row r="59" spans="1:10" ht="25.5" customHeight="1" x14ac:dyDescent="0.25">
      <c r="A59" s="79">
        <v>101</v>
      </c>
      <c r="B59" s="80" t="s">
        <v>457</v>
      </c>
      <c r="C59" s="80" t="s">
        <v>370</v>
      </c>
      <c r="D59" s="103" t="s">
        <v>371</v>
      </c>
      <c r="E59" s="104">
        <v>300</v>
      </c>
      <c r="F59" s="82"/>
      <c r="G59" s="106" t="s">
        <v>372</v>
      </c>
      <c r="H59" s="107">
        <v>262.69649888142368</v>
      </c>
      <c r="I59" s="105" t="s">
        <v>373</v>
      </c>
      <c r="J59" s="108" t="s">
        <v>458</v>
      </c>
    </row>
    <row r="60" spans="1:10" ht="25.5" customHeight="1" x14ac:dyDescent="0.25">
      <c r="A60" s="79">
        <v>105</v>
      </c>
      <c r="B60" s="80" t="s">
        <v>459</v>
      </c>
      <c r="C60" s="80" t="s">
        <v>370</v>
      </c>
      <c r="D60" s="103" t="s">
        <v>371</v>
      </c>
      <c r="E60" s="104">
        <v>300</v>
      </c>
      <c r="F60" s="82"/>
      <c r="G60" s="106" t="s">
        <v>372</v>
      </c>
      <c r="H60" s="107">
        <v>244.07329211122459</v>
      </c>
      <c r="I60" s="105" t="s">
        <v>373</v>
      </c>
      <c r="J60" s="108" t="s">
        <v>460</v>
      </c>
    </row>
    <row r="61" spans="1:10" ht="25.5" customHeight="1" x14ac:dyDescent="0.25">
      <c r="A61" s="79">
        <v>106</v>
      </c>
      <c r="B61" s="80" t="s">
        <v>461</v>
      </c>
      <c r="C61" s="80" t="s">
        <v>370</v>
      </c>
      <c r="D61" s="103" t="s">
        <v>371</v>
      </c>
      <c r="E61" s="104">
        <v>10260</v>
      </c>
      <c r="F61" s="82"/>
      <c r="G61" s="84" t="s">
        <v>372</v>
      </c>
      <c r="H61" s="107">
        <v>9569.6502638966904</v>
      </c>
      <c r="I61" s="105" t="s">
        <v>373</v>
      </c>
      <c r="J61" s="108" t="s">
        <v>462</v>
      </c>
    </row>
    <row r="62" spans="1:10" ht="25.5" customHeight="1" x14ac:dyDescent="0.25">
      <c r="A62" s="79">
        <v>109</v>
      </c>
      <c r="B62" s="80" t="s">
        <v>463</v>
      </c>
      <c r="C62" s="80" t="s">
        <v>370</v>
      </c>
      <c r="D62" s="103" t="s">
        <v>371</v>
      </c>
      <c r="E62" s="104">
        <v>200</v>
      </c>
      <c r="F62" s="82"/>
      <c r="G62" s="106" t="s">
        <v>372</v>
      </c>
      <c r="H62" s="107">
        <v>175.13099925428247</v>
      </c>
      <c r="I62" s="105" t="s">
        <v>373</v>
      </c>
      <c r="J62" s="108" t="s">
        <v>464</v>
      </c>
    </row>
    <row r="63" spans="1:10" ht="25.5" customHeight="1" x14ac:dyDescent="0.25">
      <c r="A63" s="79"/>
      <c r="B63" s="80" t="s">
        <v>465</v>
      </c>
      <c r="C63" s="80" t="s">
        <v>370</v>
      </c>
      <c r="D63" s="103" t="s">
        <v>371</v>
      </c>
      <c r="E63" s="104">
        <v>4800</v>
      </c>
      <c r="F63" s="82"/>
      <c r="G63" s="106" t="s">
        <v>372</v>
      </c>
      <c r="H63" s="107">
        <v>9167.6</v>
      </c>
      <c r="I63" s="108"/>
      <c r="J63" s="108" t="s">
        <v>349</v>
      </c>
    </row>
    <row r="64" spans="1:10" ht="25.5" customHeight="1" x14ac:dyDescent="0.25">
      <c r="A64" s="79"/>
      <c r="B64" s="80" t="s">
        <v>466</v>
      </c>
      <c r="C64" s="80" t="s">
        <v>370</v>
      </c>
      <c r="D64" s="103" t="s">
        <v>371</v>
      </c>
      <c r="E64" s="104">
        <v>7680</v>
      </c>
      <c r="F64" s="82"/>
      <c r="G64" s="106" t="s">
        <v>372</v>
      </c>
      <c r="H64" s="107">
        <v>7311.8499999999995</v>
      </c>
      <c r="I64" s="108"/>
      <c r="J64" s="108" t="s">
        <v>349</v>
      </c>
    </row>
    <row r="65" spans="1:10" ht="25.5" customHeight="1" x14ac:dyDescent="0.25">
      <c r="A65" s="79"/>
      <c r="B65" s="80" t="s">
        <v>467</v>
      </c>
      <c r="C65" s="80" t="s">
        <v>370</v>
      </c>
      <c r="D65" s="103" t="s">
        <v>371</v>
      </c>
      <c r="E65" s="104">
        <v>1200</v>
      </c>
      <c r="F65" s="82"/>
      <c r="G65" s="106" t="s">
        <v>372</v>
      </c>
      <c r="H65" s="107">
        <v>4000</v>
      </c>
      <c r="I65" s="108"/>
      <c r="J65" s="108" t="s">
        <v>349</v>
      </c>
    </row>
    <row r="66" spans="1:10" ht="25.5" customHeight="1" x14ac:dyDescent="0.25">
      <c r="A66" s="79"/>
      <c r="B66" s="80" t="s">
        <v>468</v>
      </c>
      <c r="C66" s="80" t="s">
        <v>370</v>
      </c>
      <c r="D66" s="103" t="s">
        <v>371</v>
      </c>
      <c r="E66" s="104">
        <v>6240</v>
      </c>
      <c r="F66" s="82"/>
      <c r="G66" s="106" t="s">
        <v>372</v>
      </c>
      <c r="H66" s="107">
        <v>11072.7</v>
      </c>
      <c r="I66" s="108"/>
      <c r="J66" s="108" t="s">
        <v>349</v>
      </c>
    </row>
    <row r="67" spans="1:10" ht="25.5" customHeight="1" x14ac:dyDescent="0.25">
      <c r="A67" s="79"/>
      <c r="B67" s="80" t="s">
        <v>469</v>
      </c>
      <c r="C67" s="80" t="s">
        <v>370</v>
      </c>
      <c r="D67" s="103" t="s">
        <v>371</v>
      </c>
      <c r="E67" s="104">
        <v>156960</v>
      </c>
      <c r="F67" s="105"/>
      <c r="G67" s="106" t="s">
        <v>362</v>
      </c>
      <c r="H67" s="107">
        <v>13526.478785327998</v>
      </c>
      <c r="I67" s="108"/>
      <c r="J67" s="108" t="s">
        <v>349</v>
      </c>
    </row>
    <row r="68" spans="1:10" ht="57.75" customHeight="1" x14ac:dyDescent="0.25">
      <c r="A68" s="79"/>
      <c r="B68" s="80" t="s">
        <v>470</v>
      </c>
      <c r="C68" s="80" t="s">
        <v>563</v>
      </c>
      <c r="D68" s="103" t="s">
        <v>471</v>
      </c>
      <c r="E68" s="104">
        <v>2100</v>
      </c>
      <c r="F68" s="105"/>
      <c r="G68" s="106" t="s">
        <v>472</v>
      </c>
      <c r="H68" s="107">
        <v>59436.385726679997</v>
      </c>
      <c r="I68" s="108"/>
      <c r="J68" s="108" t="s">
        <v>473</v>
      </c>
    </row>
    <row r="69" spans="1:10" ht="57.75" customHeight="1" x14ac:dyDescent="0.25">
      <c r="A69" s="79"/>
      <c r="B69" s="80" t="s">
        <v>474</v>
      </c>
      <c r="C69" s="80" t="s">
        <v>563</v>
      </c>
      <c r="D69" s="103" t="s">
        <v>471</v>
      </c>
      <c r="E69" s="104">
        <v>2600</v>
      </c>
      <c r="F69" s="105"/>
      <c r="G69" s="106" t="s">
        <v>472</v>
      </c>
      <c r="H69" s="107">
        <v>52150.999999999993</v>
      </c>
      <c r="I69" s="108"/>
      <c r="J69" s="108" t="s">
        <v>349</v>
      </c>
    </row>
    <row r="70" spans="1:10" ht="57.75" customHeight="1" x14ac:dyDescent="0.25">
      <c r="A70" s="79"/>
      <c r="B70" s="80" t="s">
        <v>475</v>
      </c>
      <c r="C70" s="80" t="s">
        <v>563</v>
      </c>
      <c r="D70" s="103" t="s">
        <v>471</v>
      </c>
      <c r="E70" s="104">
        <v>860</v>
      </c>
      <c r="F70" s="105"/>
      <c r="G70" s="106" t="s">
        <v>472</v>
      </c>
      <c r="H70" s="107">
        <v>1470</v>
      </c>
      <c r="I70" s="108"/>
      <c r="J70" s="108" t="s">
        <v>349</v>
      </c>
    </row>
    <row r="71" spans="1:10" ht="45" x14ac:dyDescent="0.25">
      <c r="A71" s="111">
        <v>15</v>
      </c>
      <c r="B71" s="112" t="s">
        <v>565</v>
      </c>
      <c r="C71" s="113" t="s">
        <v>884</v>
      </c>
      <c r="D71" s="114" t="s">
        <v>371</v>
      </c>
      <c r="E71" s="115">
        <v>300</v>
      </c>
      <c r="F71" s="113"/>
      <c r="G71" s="114" t="s">
        <v>566</v>
      </c>
      <c r="H71" s="115">
        <v>262.7</v>
      </c>
      <c r="I71" s="116" t="s">
        <v>373</v>
      </c>
      <c r="J71" s="112" t="s">
        <v>567</v>
      </c>
    </row>
    <row r="72" spans="1:10" ht="45" x14ac:dyDescent="0.25">
      <c r="A72" s="111">
        <v>17</v>
      </c>
      <c r="B72" s="112" t="s">
        <v>568</v>
      </c>
      <c r="C72" s="113" t="s">
        <v>884</v>
      </c>
      <c r="D72" s="114" t="s">
        <v>371</v>
      </c>
      <c r="E72" s="115">
        <v>1200</v>
      </c>
      <c r="F72" s="113"/>
      <c r="G72" s="114" t="s">
        <v>566</v>
      </c>
      <c r="H72" s="117">
        <v>1050.79</v>
      </c>
      <c r="I72" s="116" t="s">
        <v>373</v>
      </c>
      <c r="J72" s="112" t="s">
        <v>569</v>
      </c>
    </row>
    <row r="73" spans="1:10" ht="45" x14ac:dyDescent="0.25">
      <c r="A73" s="111">
        <v>18</v>
      </c>
      <c r="B73" s="113" t="s">
        <v>885</v>
      </c>
      <c r="C73" s="113" t="s">
        <v>884</v>
      </c>
      <c r="D73" s="114" t="s">
        <v>371</v>
      </c>
      <c r="E73" s="115">
        <v>1800</v>
      </c>
      <c r="F73" s="113"/>
      <c r="G73" s="114" t="s">
        <v>566</v>
      </c>
      <c r="H73" s="117">
        <v>1576.18</v>
      </c>
      <c r="I73" s="116" t="s">
        <v>373</v>
      </c>
      <c r="J73" s="112" t="s">
        <v>570</v>
      </c>
    </row>
    <row r="74" spans="1:10" ht="45" x14ac:dyDescent="0.25">
      <c r="A74" s="118">
        <v>19</v>
      </c>
      <c r="B74" s="119" t="s">
        <v>560</v>
      </c>
      <c r="C74" s="113" t="s">
        <v>884</v>
      </c>
      <c r="D74" s="120" t="s">
        <v>371</v>
      </c>
      <c r="E74" s="121">
        <v>2800</v>
      </c>
      <c r="F74" s="122"/>
      <c r="G74" s="120" t="s">
        <v>571</v>
      </c>
      <c r="H74" s="123">
        <v>2278.02</v>
      </c>
      <c r="I74" s="120" t="s">
        <v>373</v>
      </c>
      <c r="J74" s="119" t="s">
        <v>561</v>
      </c>
    </row>
    <row r="75" spans="1:10" ht="45" x14ac:dyDescent="0.25">
      <c r="A75" s="111">
        <v>25</v>
      </c>
      <c r="B75" s="113" t="s">
        <v>886</v>
      </c>
      <c r="C75" s="113" t="s">
        <v>884</v>
      </c>
      <c r="D75" s="114" t="s">
        <v>371</v>
      </c>
      <c r="E75" s="115">
        <v>300</v>
      </c>
      <c r="F75" s="113"/>
      <c r="G75" s="114" t="s">
        <v>571</v>
      </c>
      <c r="H75" s="124">
        <v>244.07</v>
      </c>
      <c r="I75" s="125" t="s">
        <v>373</v>
      </c>
      <c r="J75" s="112" t="s">
        <v>572</v>
      </c>
    </row>
    <row r="76" spans="1:10" ht="45" x14ac:dyDescent="0.25">
      <c r="A76" s="111">
        <v>26</v>
      </c>
      <c r="B76" s="113" t="s">
        <v>887</v>
      </c>
      <c r="C76" s="113" t="s">
        <v>884</v>
      </c>
      <c r="D76" s="114" t="s">
        <v>371</v>
      </c>
      <c r="E76" s="115">
        <v>7200</v>
      </c>
      <c r="F76" s="113"/>
      <c r="G76" s="114" t="s">
        <v>571</v>
      </c>
      <c r="H76" s="126">
        <v>5857.76</v>
      </c>
      <c r="I76" s="125" t="s">
        <v>373</v>
      </c>
      <c r="J76" s="112" t="s">
        <v>573</v>
      </c>
    </row>
    <row r="77" spans="1:10" ht="33.75" x14ac:dyDescent="0.25">
      <c r="A77" s="127"/>
      <c r="B77" s="128" t="s">
        <v>888</v>
      </c>
      <c r="C77" s="128" t="s">
        <v>889</v>
      </c>
      <c r="D77" s="127"/>
      <c r="E77" s="127"/>
      <c r="F77" s="127"/>
      <c r="G77" s="127"/>
      <c r="H77" s="127"/>
      <c r="I77" s="127"/>
      <c r="J77" s="129" t="s">
        <v>574</v>
      </c>
    </row>
    <row r="78" spans="1:10" ht="45" x14ac:dyDescent="0.25">
      <c r="A78" s="111">
        <v>28</v>
      </c>
      <c r="B78" s="113" t="s">
        <v>890</v>
      </c>
      <c r="C78" s="113" t="s">
        <v>884</v>
      </c>
      <c r="D78" s="114" t="s">
        <v>371</v>
      </c>
      <c r="E78" s="115">
        <v>2400</v>
      </c>
      <c r="F78" s="113"/>
      <c r="G78" s="114" t="s">
        <v>571</v>
      </c>
      <c r="H78" s="126">
        <v>1952.59</v>
      </c>
      <c r="I78" s="125" t="s">
        <v>373</v>
      </c>
      <c r="J78" s="112" t="s">
        <v>575</v>
      </c>
    </row>
    <row r="79" spans="1:10" ht="45" x14ac:dyDescent="0.25">
      <c r="A79" s="111">
        <v>29</v>
      </c>
      <c r="B79" s="113" t="s">
        <v>891</v>
      </c>
      <c r="C79" s="113" t="s">
        <v>884</v>
      </c>
      <c r="D79" s="114" t="s">
        <v>371</v>
      </c>
      <c r="E79" s="115">
        <v>2880</v>
      </c>
      <c r="F79" s="113"/>
      <c r="G79" s="114" t="s">
        <v>571</v>
      </c>
      <c r="H79" s="126">
        <v>2343.1</v>
      </c>
      <c r="I79" s="125" t="s">
        <v>373</v>
      </c>
      <c r="J79" s="112" t="s">
        <v>576</v>
      </c>
    </row>
    <row r="80" spans="1:10" ht="45" x14ac:dyDescent="0.25">
      <c r="A80" s="111">
        <v>31</v>
      </c>
      <c r="B80" s="113" t="s">
        <v>892</v>
      </c>
      <c r="C80" s="113" t="s">
        <v>884</v>
      </c>
      <c r="D80" s="114" t="s">
        <v>371</v>
      </c>
      <c r="E80" s="115">
        <v>7200</v>
      </c>
      <c r="F80" s="113"/>
      <c r="G80" s="114" t="s">
        <v>571</v>
      </c>
      <c r="H80" s="126">
        <v>5857.76</v>
      </c>
      <c r="I80" s="125" t="s">
        <v>373</v>
      </c>
      <c r="J80" s="112" t="s">
        <v>577</v>
      </c>
    </row>
    <row r="81" spans="1:10" ht="45" x14ac:dyDescent="0.25">
      <c r="A81" s="111">
        <v>33</v>
      </c>
      <c r="B81" s="112" t="s">
        <v>562</v>
      </c>
      <c r="C81" s="113" t="s">
        <v>884</v>
      </c>
      <c r="D81" s="114" t="s">
        <v>371</v>
      </c>
      <c r="E81" s="115">
        <v>3840</v>
      </c>
      <c r="F81" s="113"/>
      <c r="G81" s="114" t="s">
        <v>566</v>
      </c>
      <c r="H81" s="126">
        <v>3362.52</v>
      </c>
      <c r="I81" s="125" t="s">
        <v>373</v>
      </c>
      <c r="J81" s="112" t="s">
        <v>578</v>
      </c>
    </row>
    <row r="82" spans="1:10" ht="45" x14ac:dyDescent="0.25">
      <c r="A82" s="111">
        <v>39</v>
      </c>
      <c r="B82" s="113" t="s">
        <v>893</v>
      </c>
      <c r="C82" s="113" t="s">
        <v>894</v>
      </c>
      <c r="D82" s="114" t="s">
        <v>371</v>
      </c>
      <c r="E82" s="115">
        <v>1584</v>
      </c>
      <c r="F82" s="113"/>
      <c r="G82" s="114" t="s">
        <v>571</v>
      </c>
      <c r="H82" s="126">
        <v>1288.71</v>
      </c>
      <c r="I82" s="125" t="s">
        <v>373</v>
      </c>
      <c r="J82" s="112" t="s">
        <v>579</v>
      </c>
    </row>
    <row r="83" spans="1:10" ht="45" x14ac:dyDescent="0.25">
      <c r="A83" s="111">
        <v>42</v>
      </c>
      <c r="B83" s="113" t="s">
        <v>895</v>
      </c>
      <c r="C83" s="112" t="s">
        <v>370</v>
      </c>
      <c r="D83" s="114" t="s">
        <v>371</v>
      </c>
      <c r="E83" s="115">
        <v>57000</v>
      </c>
      <c r="F83" s="113"/>
      <c r="G83" s="114" t="s">
        <v>571</v>
      </c>
      <c r="H83" s="126">
        <v>46373.93</v>
      </c>
      <c r="I83" s="130" t="s">
        <v>373</v>
      </c>
      <c r="J83" s="112" t="s">
        <v>580</v>
      </c>
    </row>
    <row r="84" spans="1:10" ht="45" x14ac:dyDescent="0.25">
      <c r="A84" s="155">
        <v>112</v>
      </c>
      <c r="B84" s="112" t="s">
        <v>633</v>
      </c>
      <c r="C84" s="113" t="s">
        <v>884</v>
      </c>
      <c r="D84" s="114" t="s">
        <v>371</v>
      </c>
      <c r="E84" s="115">
        <v>11520</v>
      </c>
      <c r="F84" s="113"/>
      <c r="G84" s="114" t="s">
        <v>566</v>
      </c>
      <c r="H84" s="126">
        <v>10087.549999999999</v>
      </c>
      <c r="I84" s="116" t="s">
        <v>373</v>
      </c>
      <c r="J84" s="112" t="s">
        <v>634</v>
      </c>
    </row>
    <row r="85" spans="1:10" ht="45" x14ac:dyDescent="0.25">
      <c r="A85" s="155">
        <v>113</v>
      </c>
      <c r="B85" s="112" t="s">
        <v>635</v>
      </c>
      <c r="C85" s="113" t="s">
        <v>884</v>
      </c>
      <c r="D85" s="114" t="s">
        <v>371</v>
      </c>
      <c r="E85" s="115">
        <v>1500</v>
      </c>
      <c r="F85" s="113"/>
      <c r="G85" s="114" t="s">
        <v>584</v>
      </c>
      <c r="H85" s="126">
        <v>1399.07</v>
      </c>
      <c r="I85" s="116" t="s">
        <v>373</v>
      </c>
      <c r="J85" s="112" t="s">
        <v>636</v>
      </c>
    </row>
    <row r="86" spans="1:10" ht="45" x14ac:dyDescent="0.25">
      <c r="A86" s="155">
        <v>115</v>
      </c>
      <c r="B86" s="112" t="s">
        <v>639</v>
      </c>
      <c r="C86" s="113" t="s">
        <v>884</v>
      </c>
      <c r="D86" s="114" t="s">
        <v>371</v>
      </c>
      <c r="E86" s="115">
        <v>200</v>
      </c>
      <c r="F86" s="113"/>
      <c r="G86" s="114" t="s">
        <v>571</v>
      </c>
      <c r="H86" s="124">
        <v>162.72</v>
      </c>
      <c r="I86" s="116" t="s">
        <v>373</v>
      </c>
      <c r="J86" s="112" t="s">
        <v>640</v>
      </c>
    </row>
    <row r="87" spans="1:10" ht="45" x14ac:dyDescent="0.25">
      <c r="A87" s="111">
        <v>59</v>
      </c>
      <c r="B87" s="112" t="s">
        <v>588</v>
      </c>
      <c r="C87" s="113" t="s">
        <v>884</v>
      </c>
      <c r="D87" s="114" t="s">
        <v>371</v>
      </c>
      <c r="E87" s="115">
        <v>2600</v>
      </c>
      <c r="F87" s="113"/>
      <c r="G87" s="114" t="s">
        <v>584</v>
      </c>
      <c r="H87" s="117">
        <v>2425.06</v>
      </c>
      <c r="I87" s="125" t="s">
        <v>373</v>
      </c>
      <c r="J87" s="112" t="s">
        <v>589</v>
      </c>
    </row>
    <row r="88" spans="1:10" ht="45" x14ac:dyDescent="0.25">
      <c r="A88" s="146">
        <v>68</v>
      </c>
      <c r="B88" s="119" t="s">
        <v>596</v>
      </c>
      <c r="C88" s="113" t="s">
        <v>884</v>
      </c>
      <c r="D88" s="147" t="s">
        <v>371</v>
      </c>
      <c r="E88" s="148">
        <v>1300</v>
      </c>
      <c r="F88" s="149"/>
      <c r="G88" s="147" t="s">
        <v>566</v>
      </c>
      <c r="H88" s="150">
        <v>1138.3499999999999</v>
      </c>
      <c r="I88" s="151" t="s">
        <v>373</v>
      </c>
      <c r="J88" s="149" t="s">
        <v>896</v>
      </c>
    </row>
    <row r="89" spans="1:10" ht="45" x14ac:dyDescent="0.25">
      <c r="A89" s="111">
        <v>74</v>
      </c>
      <c r="B89" s="112" t="s">
        <v>1063</v>
      </c>
      <c r="C89" s="113" t="s">
        <v>894</v>
      </c>
      <c r="D89" s="114" t="s">
        <v>371</v>
      </c>
      <c r="E89" s="115">
        <v>7200</v>
      </c>
      <c r="F89" s="113"/>
      <c r="G89" s="114" t="s">
        <v>584</v>
      </c>
      <c r="H89" s="117">
        <v>6715.54</v>
      </c>
      <c r="I89" s="125" t="s">
        <v>373</v>
      </c>
      <c r="J89" s="112" t="s">
        <v>597</v>
      </c>
    </row>
    <row r="90" spans="1:10" ht="45" x14ac:dyDescent="0.25">
      <c r="A90" s="111">
        <v>76</v>
      </c>
      <c r="B90" s="112" t="s">
        <v>598</v>
      </c>
      <c r="C90" s="113" t="s">
        <v>884</v>
      </c>
      <c r="D90" s="114" t="s">
        <v>371</v>
      </c>
      <c r="E90" s="115">
        <v>3600</v>
      </c>
      <c r="F90" s="113"/>
      <c r="G90" s="114" t="s">
        <v>566</v>
      </c>
      <c r="H90" s="117">
        <v>3152.36</v>
      </c>
      <c r="I90" s="125" t="s">
        <v>373</v>
      </c>
      <c r="J90" s="112" t="s">
        <v>599</v>
      </c>
    </row>
    <row r="91" spans="1:10" ht="45" x14ac:dyDescent="0.25">
      <c r="A91" s="111">
        <v>78</v>
      </c>
      <c r="B91" s="112" t="s">
        <v>600</v>
      </c>
      <c r="C91" s="113" t="s">
        <v>884</v>
      </c>
      <c r="D91" s="114" t="s">
        <v>371</v>
      </c>
      <c r="E91" s="115">
        <v>2800</v>
      </c>
      <c r="F91" s="113"/>
      <c r="G91" s="114" t="s">
        <v>584</v>
      </c>
      <c r="H91" s="126">
        <v>2611.6</v>
      </c>
      <c r="I91" s="125" t="s">
        <v>373</v>
      </c>
      <c r="J91" s="112" t="s">
        <v>601</v>
      </c>
    </row>
    <row r="92" spans="1:10" ht="45" x14ac:dyDescent="0.25">
      <c r="A92" s="111">
        <v>80</v>
      </c>
      <c r="B92" s="113" t="s">
        <v>897</v>
      </c>
      <c r="C92" s="113" t="s">
        <v>884</v>
      </c>
      <c r="D92" s="114" t="s">
        <v>371</v>
      </c>
      <c r="E92" s="115">
        <v>4800</v>
      </c>
      <c r="F92" s="113"/>
      <c r="G92" s="114" t="s">
        <v>584</v>
      </c>
      <c r="H92" s="126">
        <v>4477.03</v>
      </c>
      <c r="I92" s="125" t="s">
        <v>373</v>
      </c>
      <c r="J92" s="112" t="s">
        <v>602</v>
      </c>
    </row>
    <row r="93" spans="1:10" ht="45" x14ac:dyDescent="0.25">
      <c r="A93" s="111">
        <v>81</v>
      </c>
      <c r="B93" s="112" t="s">
        <v>603</v>
      </c>
      <c r="C93" s="113" t="s">
        <v>884</v>
      </c>
      <c r="D93" s="114" t="s">
        <v>371</v>
      </c>
      <c r="E93" s="115">
        <v>18000</v>
      </c>
      <c r="F93" s="113"/>
      <c r="G93" s="114" t="s">
        <v>584</v>
      </c>
      <c r="H93" s="126">
        <v>16788.86</v>
      </c>
      <c r="I93" s="125" t="s">
        <v>373</v>
      </c>
      <c r="J93" s="112" t="s">
        <v>604</v>
      </c>
    </row>
    <row r="94" spans="1:10" ht="45" x14ac:dyDescent="0.25">
      <c r="A94" s="111">
        <v>83</v>
      </c>
      <c r="B94" s="112" t="s">
        <v>605</v>
      </c>
      <c r="C94" s="113" t="s">
        <v>884</v>
      </c>
      <c r="D94" s="114" t="s">
        <v>371</v>
      </c>
      <c r="E94" s="115">
        <v>2300</v>
      </c>
      <c r="F94" s="113"/>
      <c r="G94" s="114" t="s">
        <v>584</v>
      </c>
      <c r="H94" s="126">
        <v>2145.2399999999998</v>
      </c>
      <c r="I94" s="125" t="s">
        <v>373</v>
      </c>
      <c r="J94" s="112" t="s">
        <v>606</v>
      </c>
    </row>
    <row r="95" spans="1:10" ht="45" x14ac:dyDescent="0.25">
      <c r="A95" s="111">
        <v>84</v>
      </c>
      <c r="B95" s="112" t="s">
        <v>607</v>
      </c>
      <c r="C95" s="113" t="s">
        <v>894</v>
      </c>
      <c r="D95" s="114" t="s">
        <v>371</v>
      </c>
      <c r="E95" s="115">
        <v>1100</v>
      </c>
      <c r="F95" s="113"/>
      <c r="G95" s="114" t="s">
        <v>584</v>
      </c>
      <c r="H95" s="126">
        <v>1025.99</v>
      </c>
      <c r="I95" s="125" t="s">
        <v>373</v>
      </c>
      <c r="J95" s="112" t="s">
        <v>608</v>
      </c>
    </row>
    <row r="96" spans="1:10" ht="45" x14ac:dyDescent="0.25">
      <c r="A96" s="111">
        <v>86</v>
      </c>
      <c r="B96" s="112" t="s">
        <v>609</v>
      </c>
      <c r="C96" s="113" t="s">
        <v>884</v>
      </c>
      <c r="D96" s="114" t="s">
        <v>371</v>
      </c>
      <c r="E96" s="115">
        <v>1100</v>
      </c>
      <c r="F96" s="113"/>
      <c r="G96" s="114" t="s">
        <v>584</v>
      </c>
      <c r="H96" s="126">
        <v>1025.99</v>
      </c>
      <c r="I96" s="125" t="s">
        <v>373</v>
      </c>
      <c r="J96" s="112" t="s">
        <v>610</v>
      </c>
    </row>
    <row r="97" spans="1:10" ht="45" x14ac:dyDescent="0.25">
      <c r="A97" s="111">
        <v>88</v>
      </c>
      <c r="B97" s="113" t="s">
        <v>898</v>
      </c>
      <c r="C97" s="113" t="s">
        <v>884</v>
      </c>
      <c r="D97" s="114" t="s">
        <v>371</v>
      </c>
      <c r="E97" s="115">
        <v>1680</v>
      </c>
      <c r="F97" s="113"/>
      <c r="G97" s="114" t="s">
        <v>571</v>
      </c>
      <c r="H97" s="126">
        <v>1366.81</v>
      </c>
      <c r="I97" s="125" t="s">
        <v>373</v>
      </c>
      <c r="J97" s="112" t="s">
        <v>611</v>
      </c>
    </row>
    <row r="98" spans="1:10" ht="45" x14ac:dyDescent="0.25">
      <c r="A98" s="153">
        <v>99</v>
      </c>
      <c r="B98" s="112" t="s">
        <v>620</v>
      </c>
      <c r="C98" s="113" t="s">
        <v>884</v>
      </c>
      <c r="D98" s="114" t="s">
        <v>371</v>
      </c>
      <c r="E98" s="115">
        <v>500</v>
      </c>
      <c r="F98" s="113"/>
      <c r="G98" s="114" t="s">
        <v>584</v>
      </c>
      <c r="H98" s="115">
        <v>466.36</v>
      </c>
      <c r="I98" s="125" t="s">
        <v>373</v>
      </c>
      <c r="J98" s="112" t="s">
        <v>621</v>
      </c>
    </row>
    <row r="99" spans="1:10" ht="45" x14ac:dyDescent="0.25">
      <c r="A99" s="154">
        <v>102</v>
      </c>
      <c r="B99" s="119" t="s">
        <v>622</v>
      </c>
      <c r="C99" s="113" t="s">
        <v>884</v>
      </c>
      <c r="D99" s="147" t="s">
        <v>371</v>
      </c>
      <c r="E99" s="148">
        <v>2200</v>
      </c>
      <c r="F99" s="149"/>
      <c r="G99" s="147" t="s">
        <v>566</v>
      </c>
      <c r="H99" s="150">
        <v>1926.44</v>
      </c>
      <c r="I99" s="151" t="s">
        <v>373</v>
      </c>
      <c r="J99" s="149" t="s">
        <v>899</v>
      </c>
    </row>
    <row r="100" spans="1:10" ht="45" x14ac:dyDescent="0.25">
      <c r="A100" s="155">
        <v>103</v>
      </c>
      <c r="B100" s="112" t="s">
        <v>623</v>
      </c>
      <c r="C100" s="113" t="s">
        <v>884</v>
      </c>
      <c r="D100" s="114" t="s">
        <v>371</v>
      </c>
      <c r="E100" s="115">
        <v>200</v>
      </c>
      <c r="F100" s="113"/>
      <c r="G100" s="114" t="s">
        <v>584</v>
      </c>
      <c r="H100" s="115">
        <v>186.54</v>
      </c>
      <c r="I100" s="125" t="s">
        <v>373</v>
      </c>
      <c r="J100" s="112" t="s">
        <v>624</v>
      </c>
    </row>
    <row r="101" spans="1:10" ht="45" x14ac:dyDescent="0.25">
      <c r="A101" s="155">
        <v>104</v>
      </c>
      <c r="B101" s="156" t="s">
        <v>625</v>
      </c>
      <c r="C101" s="113" t="s">
        <v>894</v>
      </c>
      <c r="D101" s="114" t="s">
        <v>371</v>
      </c>
      <c r="E101" s="115">
        <v>1100</v>
      </c>
      <c r="F101" s="113"/>
      <c r="G101" s="114" t="s">
        <v>584</v>
      </c>
      <c r="H101" s="117">
        <v>1025.99</v>
      </c>
      <c r="I101" s="125" t="s">
        <v>373</v>
      </c>
      <c r="J101" s="112" t="s">
        <v>626</v>
      </c>
    </row>
    <row r="102" spans="1:10" ht="45" x14ac:dyDescent="0.25">
      <c r="A102" s="155">
        <v>107</v>
      </c>
      <c r="B102" s="156" t="s">
        <v>627</v>
      </c>
      <c r="C102" s="113" t="s">
        <v>884</v>
      </c>
      <c r="D102" s="114" t="s">
        <v>371</v>
      </c>
      <c r="E102" s="115">
        <v>1200</v>
      </c>
      <c r="F102" s="113"/>
      <c r="G102" s="114" t="s">
        <v>584</v>
      </c>
      <c r="H102" s="117">
        <v>1119.26</v>
      </c>
      <c r="I102" s="125" t="s">
        <v>373</v>
      </c>
      <c r="J102" s="112" t="s">
        <v>628</v>
      </c>
    </row>
    <row r="103" spans="1:10" ht="45" x14ac:dyDescent="0.25">
      <c r="A103" s="155">
        <v>108</v>
      </c>
      <c r="B103" s="156" t="s">
        <v>629</v>
      </c>
      <c r="C103" s="113" t="s">
        <v>894</v>
      </c>
      <c r="D103" s="114" t="s">
        <v>371</v>
      </c>
      <c r="E103" s="115">
        <v>1500</v>
      </c>
      <c r="F103" s="113"/>
      <c r="G103" s="114" t="s">
        <v>584</v>
      </c>
      <c r="H103" s="117">
        <v>1399.07</v>
      </c>
      <c r="I103" s="125" t="s">
        <v>373</v>
      </c>
      <c r="J103" s="112" t="s">
        <v>630</v>
      </c>
    </row>
    <row r="104" spans="1:10" ht="45" x14ac:dyDescent="0.25">
      <c r="A104" s="155">
        <v>110</v>
      </c>
      <c r="B104" s="112" t="s">
        <v>631</v>
      </c>
      <c r="C104" s="113" t="s">
        <v>884</v>
      </c>
      <c r="D104" s="114" t="s">
        <v>371</v>
      </c>
      <c r="E104" s="115">
        <v>300</v>
      </c>
      <c r="F104" s="113"/>
      <c r="G104" s="114" t="s">
        <v>566</v>
      </c>
      <c r="H104" s="115">
        <v>262.7</v>
      </c>
      <c r="I104" s="125" t="s">
        <v>373</v>
      </c>
      <c r="J104" s="112" t="s">
        <v>632</v>
      </c>
    </row>
    <row r="105" spans="1:10" ht="45" x14ac:dyDescent="0.2">
      <c r="A105" s="157">
        <v>111</v>
      </c>
      <c r="B105" s="119" t="s">
        <v>1035</v>
      </c>
      <c r="C105" s="113" t="s">
        <v>884</v>
      </c>
      <c r="D105" s="120" t="s">
        <v>371</v>
      </c>
      <c r="E105" s="121">
        <v>300</v>
      </c>
      <c r="F105" s="144"/>
      <c r="G105" s="120" t="s">
        <v>584</v>
      </c>
      <c r="H105" s="121">
        <v>279.81</v>
      </c>
      <c r="I105" s="145" t="s">
        <v>373</v>
      </c>
      <c r="J105" s="112" t="s">
        <v>632</v>
      </c>
    </row>
    <row r="106" spans="1:10" ht="45" x14ac:dyDescent="0.25">
      <c r="A106" s="155">
        <v>114</v>
      </c>
      <c r="B106" s="156" t="s">
        <v>637</v>
      </c>
      <c r="C106" s="113" t="s">
        <v>884</v>
      </c>
      <c r="D106" s="114" t="s">
        <v>371</v>
      </c>
      <c r="E106" s="115">
        <v>300</v>
      </c>
      <c r="F106" s="113"/>
      <c r="G106" s="114" t="s">
        <v>566</v>
      </c>
      <c r="H106" s="124">
        <v>262.7</v>
      </c>
      <c r="I106" s="116" t="s">
        <v>373</v>
      </c>
      <c r="J106" s="112" t="s">
        <v>638</v>
      </c>
    </row>
    <row r="107" spans="1:10" ht="45" x14ac:dyDescent="0.25">
      <c r="A107" s="155">
        <v>116</v>
      </c>
      <c r="B107" s="156" t="s">
        <v>641</v>
      </c>
      <c r="C107" s="113" t="s">
        <v>884</v>
      </c>
      <c r="D107" s="114" t="s">
        <v>371</v>
      </c>
      <c r="E107" s="115">
        <v>18000</v>
      </c>
      <c r="F107" s="113"/>
      <c r="G107" s="114" t="s">
        <v>584</v>
      </c>
      <c r="H107" s="126">
        <v>16788.86</v>
      </c>
      <c r="I107" s="116" t="s">
        <v>373</v>
      </c>
      <c r="J107" s="112" t="s">
        <v>642</v>
      </c>
    </row>
    <row r="108" spans="1:10" ht="45" x14ac:dyDescent="0.25">
      <c r="A108" s="111">
        <v>64</v>
      </c>
      <c r="B108" s="112" t="s">
        <v>592</v>
      </c>
      <c r="C108" s="113" t="s">
        <v>884</v>
      </c>
      <c r="D108" s="114" t="s">
        <v>371</v>
      </c>
      <c r="E108" s="115">
        <v>800</v>
      </c>
      <c r="F108" s="113"/>
      <c r="G108" s="114" t="s">
        <v>584</v>
      </c>
      <c r="H108" s="115">
        <v>746.17</v>
      </c>
      <c r="I108" s="125" t="s">
        <v>373</v>
      </c>
      <c r="J108" s="112" t="s">
        <v>593</v>
      </c>
    </row>
    <row r="109" spans="1:10" ht="45" x14ac:dyDescent="0.25">
      <c r="A109" s="111">
        <v>65</v>
      </c>
      <c r="B109" s="112" t="s">
        <v>594</v>
      </c>
      <c r="C109" s="113" t="s">
        <v>884</v>
      </c>
      <c r="D109" s="114" t="s">
        <v>371</v>
      </c>
      <c r="E109" s="115">
        <v>7200</v>
      </c>
      <c r="F109" s="113"/>
      <c r="G109" s="114" t="s">
        <v>584</v>
      </c>
      <c r="H109" s="117">
        <v>6715.54</v>
      </c>
      <c r="I109" s="125" t="s">
        <v>373</v>
      </c>
      <c r="J109" s="112" t="s">
        <v>595</v>
      </c>
    </row>
    <row r="110" spans="1:10" ht="45" x14ac:dyDescent="0.25">
      <c r="A110" s="153">
        <v>95</v>
      </c>
      <c r="B110" s="112" t="s">
        <v>612</v>
      </c>
      <c r="C110" s="113" t="s">
        <v>884</v>
      </c>
      <c r="D110" s="114" t="s">
        <v>371</v>
      </c>
      <c r="E110" s="115">
        <v>800</v>
      </c>
      <c r="F110" s="113"/>
      <c r="G110" s="114" t="s">
        <v>584</v>
      </c>
      <c r="H110" s="115">
        <v>746.17</v>
      </c>
      <c r="I110" s="125" t="s">
        <v>373</v>
      </c>
      <c r="J110" s="112" t="s">
        <v>613</v>
      </c>
    </row>
    <row r="111" spans="1:10" ht="45" x14ac:dyDescent="0.25">
      <c r="A111" s="153">
        <v>96</v>
      </c>
      <c r="B111" s="112" t="s">
        <v>614</v>
      </c>
      <c r="C111" s="113" t="s">
        <v>884</v>
      </c>
      <c r="D111" s="114" t="s">
        <v>371</v>
      </c>
      <c r="E111" s="115">
        <v>7200</v>
      </c>
      <c r="F111" s="113"/>
      <c r="G111" s="114" t="s">
        <v>584</v>
      </c>
      <c r="H111" s="117">
        <v>6715.54</v>
      </c>
      <c r="I111" s="125" t="s">
        <v>373</v>
      </c>
      <c r="J111" s="112" t="s">
        <v>615</v>
      </c>
    </row>
    <row r="112" spans="1:10" ht="45" x14ac:dyDescent="0.25">
      <c r="A112" s="153">
        <v>97</v>
      </c>
      <c r="B112" s="112" t="s">
        <v>616</v>
      </c>
      <c r="C112" s="113" t="s">
        <v>884</v>
      </c>
      <c r="D112" s="114" t="s">
        <v>371</v>
      </c>
      <c r="E112" s="115">
        <v>2700</v>
      </c>
      <c r="F112" s="113"/>
      <c r="G112" s="114" t="s">
        <v>584</v>
      </c>
      <c r="H112" s="117">
        <v>2518.33</v>
      </c>
      <c r="I112" s="125" t="s">
        <v>373</v>
      </c>
      <c r="J112" s="112" t="s">
        <v>617</v>
      </c>
    </row>
    <row r="113" spans="1:11" ht="45" x14ac:dyDescent="0.25">
      <c r="A113" s="153">
        <v>98</v>
      </c>
      <c r="B113" s="112" t="s">
        <v>618</v>
      </c>
      <c r="C113" s="112" t="s">
        <v>1064</v>
      </c>
      <c r="D113" s="114" t="s">
        <v>371</v>
      </c>
      <c r="E113" s="115">
        <v>1400</v>
      </c>
      <c r="F113" s="113"/>
      <c r="G113" s="114" t="s">
        <v>584</v>
      </c>
      <c r="H113" s="117">
        <v>1305.8</v>
      </c>
      <c r="I113" s="125" t="s">
        <v>373</v>
      </c>
      <c r="J113" s="112" t="s">
        <v>619</v>
      </c>
    </row>
    <row r="114" spans="1:11" ht="45" x14ac:dyDescent="0.25">
      <c r="A114" s="111">
        <v>63</v>
      </c>
      <c r="B114" s="112" t="s">
        <v>590</v>
      </c>
      <c r="C114" s="113" t="s">
        <v>884</v>
      </c>
      <c r="D114" s="114" t="s">
        <v>371</v>
      </c>
      <c r="E114" s="115">
        <v>9720</v>
      </c>
      <c r="F114" s="113"/>
      <c r="G114" s="114" t="s">
        <v>571</v>
      </c>
      <c r="H114" s="117">
        <v>7907.97</v>
      </c>
      <c r="I114" s="125" t="s">
        <v>373</v>
      </c>
      <c r="J114" s="112" t="s">
        <v>591</v>
      </c>
    </row>
    <row r="115" spans="1:11" ht="45" x14ac:dyDescent="0.25">
      <c r="A115" s="111"/>
      <c r="B115" s="112" t="s">
        <v>1065</v>
      </c>
      <c r="C115" s="113" t="s">
        <v>884</v>
      </c>
      <c r="D115" s="114"/>
      <c r="E115" s="115"/>
      <c r="F115" s="113"/>
      <c r="G115" s="114"/>
      <c r="H115" s="117"/>
      <c r="I115" s="125"/>
      <c r="J115" s="112"/>
    </row>
    <row r="116" spans="1:11" ht="45" x14ac:dyDescent="0.25">
      <c r="A116" s="111"/>
      <c r="B116" s="112" t="s">
        <v>1066</v>
      </c>
      <c r="C116" s="113" t="s">
        <v>884</v>
      </c>
      <c r="D116" s="114"/>
      <c r="E116" s="115"/>
      <c r="F116" s="113"/>
      <c r="G116" s="114"/>
      <c r="H116" s="117"/>
      <c r="I116" s="125"/>
      <c r="J116" s="112"/>
    </row>
    <row r="117" spans="1:11" ht="15" customHeight="1" x14ac:dyDescent="0.25">
      <c r="A117" s="372" t="s">
        <v>581</v>
      </c>
      <c r="B117" s="373"/>
      <c r="C117" s="373"/>
      <c r="D117" s="373"/>
      <c r="E117" s="373"/>
      <c r="F117" s="373"/>
      <c r="G117" s="373"/>
      <c r="H117" s="373"/>
      <c r="I117" s="373"/>
      <c r="J117" s="374"/>
    </row>
    <row r="118" spans="1:11" ht="25.5" customHeight="1" x14ac:dyDescent="0.25">
      <c r="A118" s="131">
        <v>47</v>
      </c>
      <c r="B118" s="132" t="s">
        <v>476</v>
      </c>
      <c r="C118" s="132" t="s">
        <v>370</v>
      </c>
      <c r="D118" s="133" t="s">
        <v>371</v>
      </c>
      <c r="E118" s="134">
        <v>4000</v>
      </c>
      <c r="F118" s="135"/>
      <c r="G118" s="136" t="s">
        <v>372</v>
      </c>
      <c r="H118" s="137">
        <v>4260.4987973773805</v>
      </c>
      <c r="I118" s="135" t="s">
        <v>477</v>
      </c>
      <c r="J118" s="138" t="s">
        <v>478</v>
      </c>
    </row>
    <row r="119" spans="1:11" ht="25.5" customHeight="1" x14ac:dyDescent="0.25">
      <c r="A119" s="131">
        <v>48</v>
      </c>
      <c r="B119" s="132" t="s">
        <v>479</v>
      </c>
      <c r="C119" s="132" t="s">
        <v>370</v>
      </c>
      <c r="D119" s="133" t="s">
        <v>371</v>
      </c>
      <c r="E119" s="134">
        <v>1752</v>
      </c>
      <c r="F119" s="135"/>
      <c r="G119" s="136" t="s">
        <v>372</v>
      </c>
      <c r="H119" s="137">
        <v>1866.0984732512923</v>
      </c>
      <c r="I119" s="135" t="s">
        <v>477</v>
      </c>
      <c r="J119" s="138" t="s">
        <v>478</v>
      </c>
    </row>
    <row r="120" spans="1:11" ht="25.5" customHeight="1" x14ac:dyDescent="0.25">
      <c r="A120" s="131">
        <v>50</v>
      </c>
      <c r="B120" s="132" t="s">
        <v>480</v>
      </c>
      <c r="C120" s="132" t="s">
        <v>370</v>
      </c>
      <c r="D120" s="133" t="s">
        <v>371</v>
      </c>
      <c r="E120" s="134">
        <v>1280</v>
      </c>
      <c r="F120" s="135"/>
      <c r="G120" s="136" t="s">
        <v>372</v>
      </c>
      <c r="H120" s="137">
        <v>1467.3862695958053</v>
      </c>
      <c r="I120" s="135" t="s">
        <v>477</v>
      </c>
      <c r="J120" s="138" t="s">
        <v>478</v>
      </c>
    </row>
    <row r="121" spans="1:11" ht="25.5" customHeight="1" x14ac:dyDescent="0.25">
      <c r="A121" s="131">
        <v>51</v>
      </c>
      <c r="B121" s="132" t="s">
        <v>481</v>
      </c>
      <c r="C121" s="132" t="s">
        <v>370</v>
      </c>
      <c r="D121" s="133" t="s">
        <v>371</v>
      </c>
      <c r="E121" s="134">
        <v>2400</v>
      </c>
      <c r="F121" s="139"/>
      <c r="G121" s="136" t="s">
        <v>372</v>
      </c>
      <c r="H121" s="137">
        <v>2556.2992784264279</v>
      </c>
      <c r="I121" s="135" t="s">
        <v>477</v>
      </c>
      <c r="J121" s="138" t="s">
        <v>478</v>
      </c>
    </row>
    <row r="122" spans="1:11" ht="25.5" customHeight="1" x14ac:dyDescent="0.25">
      <c r="A122" s="131">
        <v>54</v>
      </c>
      <c r="B122" s="132" t="s">
        <v>482</v>
      </c>
      <c r="C122" s="132" t="s">
        <v>370</v>
      </c>
      <c r="D122" s="133" t="s">
        <v>371</v>
      </c>
      <c r="E122" s="134">
        <v>1080</v>
      </c>
      <c r="F122" s="139"/>
      <c r="G122" s="136" t="s">
        <v>372</v>
      </c>
      <c r="H122" s="137">
        <v>878.66385160040863</v>
      </c>
      <c r="I122" s="135" t="s">
        <v>373</v>
      </c>
      <c r="J122" s="140" t="s">
        <v>406</v>
      </c>
    </row>
    <row r="123" spans="1:11" ht="25.5" customHeight="1" x14ac:dyDescent="0.25">
      <c r="A123" s="131">
        <v>77</v>
      </c>
      <c r="B123" s="132" t="s">
        <v>483</v>
      </c>
      <c r="C123" s="132" t="s">
        <v>370</v>
      </c>
      <c r="D123" s="133" t="s">
        <v>371</v>
      </c>
      <c r="E123" s="134">
        <v>350</v>
      </c>
      <c r="F123" s="139"/>
      <c r="G123" s="136" t="s">
        <v>372</v>
      </c>
      <c r="H123" s="137">
        <v>306.47924869499434</v>
      </c>
      <c r="I123" s="135" t="s">
        <v>373</v>
      </c>
      <c r="J123" s="140" t="s">
        <v>484</v>
      </c>
    </row>
    <row r="124" spans="1:11" ht="25.5" customHeight="1" x14ac:dyDescent="0.25">
      <c r="A124" s="131">
        <v>91</v>
      </c>
      <c r="B124" s="132" t="s">
        <v>485</v>
      </c>
      <c r="C124" s="132" t="s">
        <v>370</v>
      </c>
      <c r="D124" s="133" t="s">
        <v>371</v>
      </c>
      <c r="E124" s="134">
        <v>1800</v>
      </c>
      <c r="F124" s="139"/>
      <c r="G124" s="136" t="s">
        <v>372</v>
      </c>
      <c r="H124" s="137">
        <v>1464.4397526673474</v>
      </c>
      <c r="I124" s="135" t="s">
        <v>373</v>
      </c>
      <c r="J124" s="140" t="s">
        <v>486</v>
      </c>
    </row>
    <row r="125" spans="1:11" ht="25.5" customHeight="1" x14ac:dyDescent="0.25">
      <c r="A125" s="131">
        <v>52</v>
      </c>
      <c r="B125" s="132" t="s">
        <v>487</v>
      </c>
      <c r="C125" s="132" t="s">
        <v>370</v>
      </c>
      <c r="D125" s="133" t="s">
        <v>371</v>
      </c>
      <c r="E125" s="134">
        <v>620</v>
      </c>
      <c r="F125" s="139"/>
      <c r="G125" s="136" t="s">
        <v>372</v>
      </c>
      <c r="H125" s="137">
        <v>660.37731359349391</v>
      </c>
      <c r="I125" s="135" t="s">
        <v>477</v>
      </c>
      <c r="J125" s="138" t="s">
        <v>478</v>
      </c>
    </row>
    <row r="126" spans="1:11" ht="25.5" customHeight="1" x14ac:dyDescent="0.25">
      <c r="A126" s="141"/>
      <c r="B126" s="81" t="s">
        <v>488</v>
      </c>
      <c r="C126" s="81" t="s">
        <v>370</v>
      </c>
      <c r="D126" s="142"/>
      <c r="E126" s="143"/>
      <c r="F126" s="96"/>
      <c r="G126" s="106" t="s">
        <v>372</v>
      </c>
      <c r="H126" s="97"/>
      <c r="I126" s="98"/>
      <c r="J126" s="95"/>
      <c r="K126" s="2" t="s">
        <v>498</v>
      </c>
    </row>
    <row r="127" spans="1:11" ht="25.5" customHeight="1" x14ac:dyDescent="0.25">
      <c r="A127" s="141"/>
      <c r="B127" s="81" t="s">
        <v>489</v>
      </c>
      <c r="C127" s="81" t="s">
        <v>370</v>
      </c>
      <c r="D127" s="142"/>
      <c r="E127" s="143"/>
      <c r="F127" s="96"/>
      <c r="G127" s="106" t="s">
        <v>372</v>
      </c>
      <c r="H127" s="97"/>
      <c r="I127" s="98"/>
      <c r="J127" s="95"/>
      <c r="K127" s="2" t="s">
        <v>498</v>
      </c>
    </row>
    <row r="128" spans="1:11" ht="25.5" customHeight="1" x14ac:dyDescent="0.25">
      <c r="A128" s="141"/>
      <c r="B128" s="81" t="s">
        <v>490</v>
      </c>
      <c r="C128" s="81" t="s">
        <v>370</v>
      </c>
      <c r="D128" s="142"/>
      <c r="E128" s="143"/>
      <c r="F128" s="96"/>
      <c r="G128" s="106" t="s">
        <v>372</v>
      </c>
      <c r="H128" s="97"/>
      <c r="I128" s="98"/>
      <c r="J128" s="95"/>
      <c r="K128" s="2" t="s">
        <v>498</v>
      </c>
    </row>
    <row r="129" spans="1:11" ht="25.5" customHeight="1" x14ac:dyDescent="0.25">
      <c r="A129" s="141"/>
      <c r="B129" s="81" t="s">
        <v>491</v>
      </c>
      <c r="C129" s="81" t="s">
        <v>370</v>
      </c>
      <c r="D129" s="142"/>
      <c r="E129" s="143"/>
      <c r="F129" s="96"/>
      <c r="G129" s="106" t="s">
        <v>372</v>
      </c>
      <c r="H129" s="97"/>
      <c r="I129" s="98"/>
      <c r="J129" s="95"/>
      <c r="K129" s="2" t="s">
        <v>498</v>
      </c>
    </row>
    <row r="130" spans="1:11" ht="25.5" customHeight="1" x14ac:dyDescent="0.25">
      <c r="A130" s="141"/>
      <c r="B130" s="81" t="s">
        <v>492</v>
      </c>
      <c r="C130" s="81" t="s">
        <v>370</v>
      </c>
      <c r="D130" s="142"/>
      <c r="E130" s="143"/>
      <c r="F130" s="96"/>
      <c r="G130" s="106" t="s">
        <v>372</v>
      </c>
      <c r="H130" s="97"/>
      <c r="I130" s="98"/>
      <c r="J130" s="95"/>
      <c r="K130" s="2" t="s">
        <v>498</v>
      </c>
    </row>
    <row r="131" spans="1:11" ht="25.5" customHeight="1" x14ac:dyDescent="0.25">
      <c r="A131" s="141"/>
      <c r="B131" s="81" t="s">
        <v>493</v>
      </c>
      <c r="C131" s="81" t="s">
        <v>370</v>
      </c>
      <c r="D131" s="142"/>
      <c r="E131" s="143"/>
      <c r="F131" s="96"/>
      <c r="G131" s="106" t="s">
        <v>372</v>
      </c>
      <c r="H131" s="97"/>
      <c r="I131" s="98"/>
      <c r="J131" s="95"/>
      <c r="K131" s="2" t="s">
        <v>498</v>
      </c>
    </row>
    <row r="132" spans="1:11" ht="25.5" customHeight="1" x14ac:dyDescent="0.25">
      <c r="A132" s="141"/>
      <c r="B132" s="81" t="s">
        <v>494</v>
      </c>
      <c r="C132" s="81" t="s">
        <v>370</v>
      </c>
      <c r="D132" s="142"/>
      <c r="E132" s="143"/>
      <c r="F132" s="96"/>
      <c r="G132" s="106" t="s">
        <v>372</v>
      </c>
      <c r="H132" s="97"/>
      <c r="I132" s="98"/>
      <c r="J132" s="95"/>
      <c r="K132" s="2" t="s">
        <v>498</v>
      </c>
    </row>
    <row r="133" spans="1:11" ht="25.5" customHeight="1" x14ac:dyDescent="0.25">
      <c r="A133" s="141"/>
      <c r="B133" s="81" t="s">
        <v>495</v>
      </c>
      <c r="C133" s="81" t="s">
        <v>370</v>
      </c>
      <c r="D133" s="142"/>
      <c r="E133" s="143"/>
      <c r="F133" s="96"/>
      <c r="G133" s="106" t="s">
        <v>372</v>
      </c>
      <c r="H133" s="97"/>
      <c r="I133" s="98"/>
      <c r="J133" s="95"/>
      <c r="K133" s="2" t="s">
        <v>498</v>
      </c>
    </row>
    <row r="134" spans="1:11" ht="25.5" customHeight="1" x14ac:dyDescent="0.25">
      <c r="A134" s="141"/>
      <c r="B134" s="81" t="s">
        <v>496</v>
      </c>
      <c r="C134" s="81" t="s">
        <v>370</v>
      </c>
      <c r="D134" s="142"/>
      <c r="E134" s="143"/>
      <c r="F134" s="96"/>
      <c r="G134" s="106" t="s">
        <v>372</v>
      </c>
      <c r="H134" s="97"/>
      <c r="I134" s="98"/>
      <c r="J134" s="95"/>
      <c r="K134" s="2" t="s">
        <v>498</v>
      </c>
    </row>
    <row r="135" spans="1:11" ht="25.5" customHeight="1" x14ac:dyDescent="0.25">
      <c r="A135" s="141"/>
      <c r="B135" s="81" t="s">
        <v>497</v>
      </c>
      <c r="C135" s="81" t="s">
        <v>370</v>
      </c>
      <c r="D135" s="142"/>
      <c r="E135" s="143"/>
      <c r="F135" s="96"/>
      <c r="G135" s="106" t="s">
        <v>372</v>
      </c>
      <c r="H135" s="97"/>
      <c r="I135" s="98"/>
      <c r="J135" s="95"/>
      <c r="K135" s="2" t="s">
        <v>498</v>
      </c>
    </row>
    <row r="136" spans="1:11" x14ac:dyDescent="0.25">
      <c r="A136" s="364" t="s">
        <v>582</v>
      </c>
      <c r="B136" s="365"/>
      <c r="C136" s="365"/>
      <c r="D136" s="365"/>
      <c r="E136" s="365"/>
      <c r="F136" s="365"/>
      <c r="G136" s="365"/>
      <c r="H136" s="365"/>
      <c r="I136" s="365"/>
      <c r="J136" s="366"/>
    </row>
    <row r="137" spans="1:11" ht="45" x14ac:dyDescent="0.25">
      <c r="A137" s="111">
        <v>57</v>
      </c>
      <c r="B137" s="112" t="s">
        <v>583</v>
      </c>
      <c r="C137" s="113" t="s">
        <v>894</v>
      </c>
      <c r="D137" s="114" t="s">
        <v>371</v>
      </c>
      <c r="E137" s="115">
        <v>1000</v>
      </c>
      <c r="F137" s="113"/>
      <c r="G137" s="114" t="s">
        <v>584</v>
      </c>
      <c r="H137" s="115">
        <v>932.71</v>
      </c>
      <c r="I137" s="125" t="s">
        <v>373</v>
      </c>
      <c r="J137" s="112" t="s">
        <v>585</v>
      </c>
    </row>
    <row r="138" spans="1:11" ht="45" x14ac:dyDescent="0.25">
      <c r="A138" s="111">
        <v>58</v>
      </c>
      <c r="B138" s="112" t="s">
        <v>586</v>
      </c>
      <c r="C138" s="113" t="s">
        <v>884</v>
      </c>
      <c r="D138" s="114" t="s">
        <v>371</v>
      </c>
      <c r="E138" s="115">
        <v>450</v>
      </c>
      <c r="F138" s="113"/>
      <c r="G138" s="114" t="s">
        <v>566</v>
      </c>
      <c r="H138" s="115">
        <v>394.04</v>
      </c>
      <c r="I138" s="125" t="s">
        <v>373</v>
      </c>
      <c r="J138" s="112" t="s">
        <v>587</v>
      </c>
    </row>
    <row r="139" spans="1:11" ht="45" x14ac:dyDescent="0.2">
      <c r="A139" s="118">
        <v>60</v>
      </c>
      <c r="B139" s="119" t="s">
        <v>419</v>
      </c>
      <c r="C139" s="113" t="s">
        <v>884</v>
      </c>
      <c r="D139" s="120" t="s">
        <v>371</v>
      </c>
      <c r="E139" s="121">
        <v>200</v>
      </c>
      <c r="F139" s="144"/>
      <c r="G139" s="120" t="s">
        <v>584</v>
      </c>
      <c r="H139" s="121">
        <v>186.54</v>
      </c>
      <c r="I139" s="145" t="s">
        <v>373</v>
      </c>
      <c r="J139" s="112" t="s">
        <v>589</v>
      </c>
    </row>
    <row r="140" spans="1:11" ht="52.5" customHeight="1" x14ac:dyDescent="0.2">
      <c r="A140" s="118">
        <v>94</v>
      </c>
      <c r="B140" s="119" t="s">
        <v>558</v>
      </c>
      <c r="C140" s="119" t="s">
        <v>559</v>
      </c>
      <c r="D140" s="120" t="s">
        <v>371</v>
      </c>
      <c r="E140" s="121">
        <v>38400</v>
      </c>
      <c r="F140" s="144"/>
      <c r="G140" s="120" t="s">
        <v>584</v>
      </c>
      <c r="H140" s="152">
        <v>35816.230000000003</v>
      </c>
      <c r="I140" s="145" t="s">
        <v>373</v>
      </c>
      <c r="J140" s="119" t="s">
        <v>557</v>
      </c>
    </row>
    <row r="141" spans="1:11" x14ac:dyDescent="0.25">
      <c r="A141" s="364" t="s">
        <v>643</v>
      </c>
      <c r="B141" s="365"/>
      <c r="C141" s="365"/>
      <c r="D141" s="365"/>
      <c r="E141" s="365"/>
      <c r="F141" s="365"/>
      <c r="G141" s="365"/>
      <c r="H141" s="365"/>
      <c r="I141" s="365"/>
      <c r="J141" s="366"/>
    </row>
    <row r="142" spans="1:11" ht="62.25" customHeight="1" x14ac:dyDescent="0.25">
      <c r="A142" s="79"/>
      <c r="B142" s="80" t="s">
        <v>499</v>
      </c>
      <c r="C142" s="80" t="s">
        <v>370</v>
      </c>
      <c r="D142" s="103" t="s">
        <v>500</v>
      </c>
      <c r="E142" s="158" t="s">
        <v>501</v>
      </c>
      <c r="F142" s="88" t="s">
        <v>502</v>
      </c>
      <c r="G142" s="106" t="s">
        <v>503</v>
      </c>
      <c r="H142" s="107">
        <v>156464.28985</v>
      </c>
      <c r="I142" s="86"/>
      <c r="J142" s="159" t="s">
        <v>349</v>
      </c>
    </row>
    <row r="143" spans="1:11" ht="62.25" customHeight="1" x14ac:dyDescent="0.25">
      <c r="A143" s="79"/>
      <c r="B143" s="80" t="s">
        <v>504</v>
      </c>
      <c r="C143" s="80" t="s">
        <v>370</v>
      </c>
      <c r="D143" s="103" t="s">
        <v>500</v>
      </c>
      <c r="E143" s="158">
        <v>1864</v>
      </c>
      <c r="F143" s="88">
        <v>1420</v>
      </c>
      <c r="G143" s="106" t="s">
        <v>505</v>
      </c>
      <c r="H143" s="107">
        <v>352611.42134</v>
      </c>
      <c r="I143" s="86"/>
      <c r="J143" s="159" t="s">
        <v>349</v>
      </c>
    </row>
    <row r="144" spans="1:11" ht="62.25" customHeight="1" x14ac:dyDescent="0.25">
      <c r="A144" s="79"/>
      <c r="B144" s="80" t="s">
        <v>506</v>
      </c>
      <c r="C144" s="80" t="s">
        <v>370</v>
      </c>
      <c r="D144" s="103" t="s">
        <v>500</v>
      </c>
      <c r="E144" s="158">
        <v>454</v>
      </c>
      <c r="F144" s="88">
        <v>1800</v>
      </c>
      <c r="G144" s="106" t="s">
        <v>362</v>
      </c>
      <c r="H144" s="107">
        <v>337520.27251321299</v>
      </c>
      <c r="I144" s="86"/>
      <c r="J144" s="159" t="s">
        <v>507</v>
      </c>
    </row>
    <row r="145" spans="1:10" ht="62.25" customHeight="1" x14ac:dyDescent="0.25">
      <c r="A145" s="79"/>
      <c r="B145" s="80" t="s">
        <v>508</v>
      </c>
      <c r="C145" s="80" t="s">
        <v>370</v>
      </c>
      <c r="D145" s="103" t="s">
        <v>500</v>
      </c>
      <c r="E145" s="104">
        <v>700</v>
      </c>
      <c r="F145" s="88" t="s">
        <v>509</v>
      </c>
      <c r="G145" s="106" t="s">
        <v>372</v>
      </c>
      <c r="H145" s="107">
        <v>90294.011298480022</v>
      </c>
      <c r="I145" s="86"/>
      <c r="J145" s="159" t="s">
        <v>510</v>
      </c>
    </row>
    <row r="146" spans="1:10" ht="62.25" customHeight="1" x14ac:dyDescent="0.25">
      <c r="A146" s="79"/>
      <c r="B146" s="80" t="s">
        <v>511</v>
      </c>
      <c r="C146" s="80" t="s">
        <v>370</v>
      </c>
      <c r="D146" s="103" t="s">
        <v>500</v>
      </c>
      <c r="E146" s="104">
        <v>1715</v>
      </c>
      <c r="F146" s="88" t="s">
        <v>512</v>
      </c>
      <c r="G146" s="106" t="s">
        <v>513</v>
      </c>
      <c r="H146" s="107">
        <v>244289.02057182661</v>
      </c>
      <c r="I146" s="86"/>
      <c r="J146" s="159" t="s">
        <v>510</v>
      </c>
    </row>
    <row r="147" spans="1:10" ht="62.25" customHeight="1" x14ac:dyDescent="0.25">
      <c r="A147" s="79"/>
      <c r="B147" s="80" t="s">
        <v>514</v>
      </c>
      <c r="C147" s="80" t="s">
        <v>370</v>
      </c>
      <c r="D147" s="103" t="s">
        <v>500</v>
      </c>
      <c r="E147" s="104">
        <v>2580</v>
      </c>
      <c r="F147" s="88" t="s">
        <v>515</v>
      </c>
      <c r="G147" s="106" t="s">
        <v>513</v>
      </c>
      <c r="H147" s="107">
        <v>270399.71267759998</v>
      </c>
      <c r="I147" s="86"/>
      <c r="J147" s="159" t="s">
        <v>516</v>
      </c>
    </row>
    <row r="148" spans="1:10" ht="62.25" customHeight="1" x14ac:dyDescent="0.25">
      <c r="A148" s="79"/>
      <c r="B148" s="80" t="s">
        <v>517</v>
      </c>
      <c r="C148" s="80" t="s">
        <v>370</v>
      </c>
      <c r="D148" s="103" t="s">
        <v>500</v>
      </c>
      <c r="E148" s="104">
        <v>300</v>
      </c>
      <c r="F148" s="88" t="s">
        <v>518</v>
      </c>
      <c r="G148" s="106" t="s">
        <v>513</v>
      </c>
      <c r="H148" s="107">
        <v>42294.678130315566</v>
      </c>
      <c r="I148" s="86"/>
      <c r="J148" s="159" t="s">
        <v>519</v>
      </c>
    </row>
    <row r="149" spans="1:10" ht="62.25" customHeight="1" x14ac:dyDescent="0.25">
      <c r="A149" s="79"/>
      <c r="B149" s="80" t="s">
        <v>520</v>
      </c>
      <c r="C149" s="80" t="s">
        <v>370</v>
      </c>
      <c r="D149" s="103" t="s">
        <v>500</v>
      </c>
      <c r="E149" s="158" t="s">
        <v>521</v>
      </c>
      <c r="F149" s="88" t="s">
        <v>522</v>
      </c>
      <c r="G149" s="106" t="s">
        <v>513</v>
      </c>
      <c r="H149" s="107">
        <v>69666.18345348</v>
      </c>
      <c r="I149" s="86"/>
      <c r="J149" s="159" t="s">
        <v>523</v>
      </c>
    </row>
    <row r="150" spans="1:10" ht="62.25" customHeight="1" x14ac:dyDescent="0.25">
      <c r="A150" s="79"/>
      <c r="B150" s="80" t="s">
        <v>524</v>
      </c>
      <c r="C150" s="80" t="s">
        <v>370</v>
      </c>
      <c r="D150" s="103" t="s">
        <v>500</v>
      </c>
      <c r="E150" s="104">
        <v>1202</v>
      </c>
      <c r="F150" s="88" t="s">
        <v>525</v>
      </c>
      <c r="G150" s="106" t="s">
        <v>372</v>
      </c>
      <c r="H150" s="107">
        <v>55283.301238319997</v>
      </c>
      <c r="I150" s="86"/>
      <c r="J150" s="159" t="s">
        <v>526</v>
      </c>
    </row>
    <row r="151" spans="1:10" ht="62.25" customHeight="1" x14ac:dyDescent="0.25">
      <c r="A151" s="79"/>
      <c r="B151" s="80" t="s">
        <v>527</v>
      </c>
      <c r="C151" s="80" t="s">
        <v>370</v>
      </c>
      <c r="D151" s="103" t="s">
        <v>500</v>
      </c>
      <c r="E151" s="104" t="s">
        <v>528</v>
      </c>
      <c r="F151" s="88" t="s">
        <v>529</v>
      </c>
      <c r="G151" s="106" t="s">
        <v>372</v>
      </c>
      <c r="H151" s="107">
        <v>38586.112342080007</v>
      </c>
      <c r="I151" s="86"/>
      <c r="J151" s="159" t="s">
        <v>530</v>
      </c>
    </row>
    <row r="152" spans="1:10" ht="62.25" customHeight="1" x14ac:dyDescent="0.25">
      <c r="A152" s="79"/>
      <c r="B152" s="80" t="s">
        <v>531</v>
      </c>
      <c r="C152" s="80" t="s">
        <v>370</v>
      </c>
      <c r="D152" s="103" t="s">
        <v>500</v>
      </c>
      <c r="E152" s="104">
        <v>214</v>
      </c>
      <c r="F152" s="88" t="s">
        <v>532</v>
      </c>
      <c r="G152" s="106" t="s">
        <v>372</v>
      </c>
      <c r="H152" s="107">
        <v>17256.041526839999</v>
      </c>
      <c r="I152" s="86"/>
      <c r="J152" s="159" t="s">
        <v>533</v>
      </c>
    </row>
    <row r="153" spans="1:10" ht="62.25" customHeight="1" x14ac:dyDescent="0.25">
      <c r="A153" s="79"/>
      <c r="B153" s="80" t="s">
        <v>534</v>
      </c>
      <c r="C153" s="80" t="s">
        <v>370</v>
      </c>
      <c r="D153" s="103" t="s">
        <v>500</v>
      </c>
      <c r="E153" s="104">
        <v>450</v>
      </c>
      <c r="F153" s="88" t="s">
        <v>535</v>
      </c>
      <c r="G153" s="106" t="s">
        <v>372</v>
      </c>
      <c r="H153" s="107">
        <v>16940.840652840001</v>
      </c>
      <c r="I153" s="86"/>
      <c r="J153" s="159" t="s">
        <v>536</v>
      </c>
    </row>
    <row r="154" spans="1:10" ht="62.25" customHeight="1" x14ac:dyDescent="0.25">
      <c r="A154" s="79"/>
      <c r="B154" s="80" t="s">
        <v>537</v>
      </c>
      <c r="C154" s="80" t="s">
        <v>370</v>
      </c>
      <c r="D154" s="103" t="s">
        <v>500</v>
      </c>
      <c r="E154" s="104">
        <v>300</v>
      </c>
      <c r="F154" s="88" t="s">
        <v>535</v>
      </c>
      <c r="G154" s="106" t="s">
        <v>372</v>
      </c>
      <c r="H154" s="107">
        <v>22544.498902799998</v>
      </c>
      <c r="I154" s="86"/>
      <c r="J154" s="159" t="s">
        <v>538</v>
      </c>
    </row>
    <row r="155" spans="1:10" ht="62.25" customHeight="1" x14ac:dyDescent="0.25">
      <c r="A155" s="79"/>
      <c r="B155" s="80" t="s">
        <v>539</v>
      </c>
      <c r="C155" s="80" t="s">
        <v>370</v>
      </c>
      <c r="D155" s="103" t="s">
        <v>500</v>
      </c>
      <c r="E155" s="104">
        <v>250</v>
      </c>
      <c r="F155" s="88" t="s">
        <v>540</v>
      </c>
      <c r="G155" s="106" t="s">
        <v>372</v>
      </c>
      <c r="H155" s="107">
        <v>13169.268967559998</v>
      </c>
      <c r="I155" s="86"/>
      <c r="J155" s="159" t="s">
        <v>541</v>
      </c>
    </row>
    <row r="156" spans="1:10" ht="62.25" customHeight="1" x14ac:dyDescent="0.25">
      <c r="A156" s="79"/>
      <c r="B156" s="80" t="s">
        <v>542</v>
      </c>
      <c r="C156" s="80" t="s">
        <v>370</v>
      </c>
      <c r="D156" s="103" t="s">
        <v>500</v>
      </c>
      <c r="E156" s="104">
        <v>210</v>
      </c>
      <c r="F156" s="88" t="s">
        <v>535</v>
      </c>
      <c r="G156" s="106" t="s">
        <v>513</v>
      </c>
      <c r="H156" s="107">
        <v>13315.636271406358</v>
      </c>
      <c r="I156" s="86"/>
      <c r="J156" s="159" t="s">
        <v>538</v>
      </c>
    </row>
    <row r="157" spans="1:10" ht="62.25" customHeight="1" x14ac:dyDescent="0.25">
      <c r="A157" s="79"/>
      <c r="B157" s="80" t="s">
        <v>543</v>
      </c>
      <c r="C157" s="80" t="s">
        <v>370</v>
      </c>
      <c r="D157" s="103" t="s">
        <v>500</v>
      </c>
      <c r="E157" s="104">
        <v>350</v>
      </c>
      <c r="F157" s="88" t="s">
        <v>540</v>
      </c>
      <c r="G157" s="106" t="s">
        <v>513</v>
      </c>
      <c r="H157" s="107">
        <v>15856.961821016039</v>
      </c>
      <c r="I157" s="86"/>
      <c r="J157" s="159" t="s">
        <v>536</v>
      </c>
    </row>
    <row r="158" spans="1:10" ht="62.25" customHeight="1" x14ac:dyDescent="0.25">
      <c r="A158" s="79"/>
      <c r="B158" s="80" t="s">
        <v>544</v>
      </c>
      <c r="C158" s="80" t="s">
        <v>370</v>
      </c>
      <c r="D158" s="103" t="s">
        <v>500</v>
      </c>
      <c r="E158" s="104">
        <v>280</v>
      </c>
      <c r="F158" s="88" t="s">
        <v>540</v>
      </c>
      <c r="G158" s="106" t="s">
        <v>513</v>
      </c>
      <c r="H158" s="107">
        <v>14121.116161592761</v>
      </c>
      <c r="I158" s="86"/>
      <c r="J158" s="159" t="s">
        <v>545</v>
      </c>
    </row>
    <row r="159" spans="1:10" ht="62.25" customHeight="1" x14ac:dyDescent="0.25">
      <c r="A159" s="79"/>
      <c r="B159" s="80" t="s">
        <v>546</v>
      </c>
      <c r="C159" s="80" t="s">
        <v>370</v>
      </c>
      <c r="D159" s="103" t="s">
        <v>500</v>
      </c>
      <c r="E159" s="104">
        <v>250</v>
      </c>
      <c r="F159" s="88" t="s">
        <v>540</v>
      </c>
      <c r="G159" s="106" t="s">
        <v>513</v>
      </c>
      <c r="H159" s="107">
        <v>11864.639521120198</v>
      </c>
      <c r="I159" s="86"/>
      <c r="J159" s="159" t="s">
        <v>536</v>
      </c>
    </row>
    <row r="160" spans="1:10" ht="101.25" x14ac:dyDescent="0.25">
      <c r="A160" s="160">
        <v>117</v>
      </c>
      <c r="B160" s="161" t="s">
        <v>644</v>
      </c>
      <c r="C160" s="119" t="s">
        <v>370</v>
      </c>
      <c r="D160" s="162" t="s">
        <v>500</v>
      </c>
      <c r="E160" s="148">
        <v>2258</v>
      </c>
      <c r="F160" s="163" t="s">
        <v>900</v>
      </c>
      <c r="G160" s="147" t="s">
        <v>571</v>
      </c>
      <c r="H160" s="164">
        <v>53009.56</v>
      </c>
      <c r="I160" s="147" t="s">
        <v>645</v>
      </c>
      <c r="J160" s="119" t="s">
        <v>1036</v>
      </c>
    </row>
    <row r="161" spans="1:10" ht="135" x14ac:dyDescent="0.25">
      <c r="A161" s="155">
        <v>118</v>
      </c>
      <c r="B161" s="156" t="s">
        <v>646</v>
      </c>
      <c r="C161" s="156" t="s">
        <v>370</v>
      </c>
      <c r="D161" s="165" t="s">
        <v>500</v>
      </c>
      <c r="E161" s="115">
        <v>65813</v>
      </c>
      <c r="F161" s="166" t="s">
        <v>901</v>
      </c>
      <c r="G161" s="114" t="s">
        <v>571</v>
      </c>
      <c r="H161" s="167">
        <v>3619221.53</v>
      </c>
      <c r="I161" s="168" t="s">
        <v>647</v>
      </c>
      <c r="J161" s="113" t="s">
        <v>902</v>
      </c>
    </row>
    <row r="162" spans="1:10" ht="135" x14ac:dyDescent="0.25">
      <c r="A162" s="155">
        <v>119</v>
      </c>
      <c r="B162" s="156" t="s">
        <v>648</v>
      </c>
      <c r="C162" s="156" t="s">
        <v>370</v>
      </c>
      <c r="D162" s="165" t="s">
        <v>500</v>
      </c>
      <c r="E162" s="115">
        <v>56781</v>
      </c>
      <c r="F162" s="166" t="s">
        <v>903</v>
      </c>
      <c r="G162" s="114" t="s">
        <v>571</v>
      </c>
      <c r="H162" s="167">
        <v>3122529.25</v>
      </c>
      <c r="I162" s="168" t="s">
        <v>647</v>
      </c>
      <c r="J162" s="113" t="s">
        <v>902</v>
      </c>
    </row>
    <row r="163" spans="1:10" ht="112.5" x14ac:dyDescent="0.25">
      <c r="A163" s="160">
        <v>120</v>
      </c>
      <c r="B163" s="161" t="s">
        <v>649</v>
      </c>
      <c r="C163" s="119" t="s">
        <v>370</v>
      </c>
      <c r="D163" s="162" t="s">
        <v>500</v>
      </c>
      <c r="E163" s="148">
        <v>93691</v>
      </c>
      <c r="F163" s="163" t="s">
        <v>904</v>
      </c>
      <c r="G163" s="147" t="s">
        <v>571</v>
      </c>
      <c r="H163" s="169">
        <v>17693239.600000001</v>
      </c>
      <c r="I163" s="170" t="s">
        <v>650</v>
      </c>
      <c r="J163" s="119" t="s">
        <v>1037</v>
      </c>
    </row>
    <row r="164" spans="1:10" ht="112.5" x14ac:dyDescent="0.25">
      <c r="A164" s="155">
        <v>121</v>
      </c>
      <c r="B164" s="156" t="s">
        <v>651</v>
      </c>
      <c r="C164" s="156" t="s">
        <v>370</v>
      </c>
      <c r="D164" s="165" t="s">
        <v>500</v>
      </c>
      <c r="E164" s="115">
        <v>31939</v>
      </c>
      <c r="F164" s="166" t="s">
        <v>905</v>
      </c>
      <c r="G164" s="114" t="s">
        <v>571</v>
      </c>
      <c r="H164" s="117">
        <v>5173499.7699999996</v>
      </c>
      <c r="I164" s="168" t="s">
        <v>652</v>
      </c>
      <c r="J164" s="113" t="s">
        <v>906</v>
      </c>
    </row>
    <row r="165" spans="1:10" ht="112.5" x14ac:dyDescent="0.25">
      <c r="A165" s="155">
        <v>122</v>
      </c>
      <c r="B165" s="156" t="s">
        <v>653</v>
      </c>
      <c r="C165" s="156" t="s">
        <v>370</v>
      </c>
      <c r="D165" s="165" t="s">
        <v>500</v>
      </c>
      <c r="E165" s="115">
        <v>3613</v>
      </c>
      <c r="F165" s="166" t="s">
        <v>907</v>
      </c>
      <c r="G165" s="114" t="s">
        <v>571</v>
      </c>
      <c r="H165" s="117">
        <v>585236.06000000006</v>
      </c>
      <c r="I165" s="168" t="s">
        <v>652</v>
      </c>
      <c r="J165" s="113" t="s">
        <v>906</v>
      </c>
    </row>
    <row r="166" spans="1:10" ht="45" x14ac:dyDescent="0.25">
      <c r="A166" s="155">
        <v>123</v>
      </c>
      <c r="B166" s="156" t="s">
        <v>654</v>
      </c>
      <c r="C166" s="113" t="s">
        <v>884</v>
      </c>
      <c r="D166" s="171" t="s">
        <v>500</v>
      </c>
      <c r="E166" s="115">
        <v>3097</v>
      </c>
      <c r="F166" s="172" t="s">
        <v>908</v>
      </c>
      <c r="G166" s="114" t="s">
        <v>571</v>
      </c>
      <c r="H166" s="115">
        <v>0</v>
      </c>
      <c r="I166" s="113"/>
      <c r="J166" s="113"/>
    </row>
    <row r="167" spans="1:10" ht="45" x14ac:dyDescent="0.25">
      <c r="A167" s="155">
        <v>124</v>
      </c>
      <c r="B167" s="156" t="s">
        <v>655</v>
      </c>
      <c r="C167" s="113" t="s">
        <v>884</v>
      </c>
      <c r="D167" s="171" t="s">
        <v>500</v>
      </c>
      <c r="E167" s="115">
        <v>9291</v>
      </c>
      <c r="F167" s="172" t="s">
        <v>909</v>
      </c>
      <c r="G167" s="114" t="s">
        <v>571</v>
      </c>
      <c r="H167" s="115">
        <v>0</v>
      </c>
      <c r="I167" s="113"/>
      <c r="J167" s="113"/>
    </row>
    <row r="168" spans="1:10" ht="112.5" x14ac:dyDescent="0.25">
      <c r="A168" s="155">
        <v>127</v>
      </c>
      <c r="B168" s="156" t="s">
        <v>656</v>
      </c>
      <c r="C168" s="113" t="s">
        <v>910</v>
      </c>
      <c r="D168" s="114" t="s">
        <v>657</v>
      </c>
      <c r="E168" s="115">
        <v>1000</v>
      </c>
      <c r="F168" s="173">
        <v>600</v>
      </c>
      <c r="G168" s="114" t="s">
        <v>584</v>
      </c>
      <c r="H168" s="117">
        <v>195645.07</v>
      </c>
      <c r="I168" s="168" t="s">
        <v>650</v>
      </c>
      <c r="J168" s="113" t="s">
        <v>911</v>
      </c>
    </row>
    <row r="169" spans="1:10" ht="45" x14ac:dyDescent="0.25">
      <c r="A169" s="155">
        <v>128</v>
      </c>
      <c r="B169" s="113" t="s">
        <v>912</v>
      </c>
      <c r="C169" s="113" t="s">
        <v>913</v>
      </c>
      <c r="D169" s="114" t="s">
        <v>657</v>
      </c>
      <c r="E169" s="115">
        <v>2300</v>
      </c>
      <c r="F169" s="174">
        <v>1200</v>
      </c>
      <c r="G169" s="114" t="s">
        <v>584</v>
      </c>
      <c r="H169" s="115">
        <v>0</v>
      </c>
      <c r="I169" s="113"/>
      <c r="J169" s="113"/>
    </row>
    <row r="170" spans="1:10" ht="135" x14ac:dyDescent="0.25">
      <c r="A170" s="155">
        <v>129</v>
      </c>
      <c r="B170" s="175" t="s">
        <v>658</v>
      </c>
      <c r="C170" s="156" t="s">
        <v>659</v>
      </c>
      <c r="D170" s="114" t="s">
        <v>657</v>
      </c>
      <c r="E170" s="115">
        <v>70</v>
      </c>
      <c r="F170" s="173">
        <v>200</v>
      </c>
      <c r="G170" s="114" t="s">
        <v>584</v>
      </c>
      <c r="H170" s="117">
        <v>3988.05</v>
      </c>
      <c r="I170" s="168" t="s">
        <v>647</v>
      </c>
      <c r="J170" s="113" t="s">
        <v>902</v>
      </c>
    </row>
    <row r="171" spans="1:10" ht="112.5" x14ac:dyDescent="0.25">
      <c r="A171" s="176">
        <v>130</v>
      </c>
      <c r="B171" s="112" t="s">
        <v>1038</v>
      </c>
      <c r="C171" s="156" t="s">
        <v>660</v>
      </c>
      <c r="D171" s="114" t="s">
        <v>657</v>
      </c>
      <c r="E171" s="115">
        <v>625</v>
      </c>
      <c r="F171" s="153">
        <v>1000</v>
      </c>
      <c r="G171" s="114" t="s">
        <v>584</v>
      </c>
      <c r="H171" s="117">
        <v>104882.39</v>
      </c>
      <c r="I171" s="168" t="s">
        <v>652</v>
      </c>
      <c r="J171" s="113" t="s">
        <v>906</v>
      </c>
    </row>
    <row r="172" spans="1:10" ht="112.5" x14ac:dyDescent="0.25">
      <c r="A172" s="176">
        <v>131</v>
      </c>
      <c r="B172" s="112" t="s">
        <v>661</v>
      </c>
      <c r="C172" s="175" t="s">
        <v>914</v>
      </c>
      <c r="D172" s="114" t="s">
        <v>657</v>
      </c>
      <c r="E172" s="115">
        <v>1800</v>
      </c>
      <c r="F172" s="111">
        <v>500</v>
      </c>
      <c r="G172" s="114" t="s">
        <v>584</v>
      </c>
      <c r="H172" s="117">
        <v>352161.13</v>
      </c>
      <c r="I172" s="168" t="s">
        <v>650</v>
      </c>
      <c r="J172" s="113" t="s">
        <v>911</v>
      </c>
    </row>
    <row r="173" spans="1:10" ht="112.5" x14ac:dyDescent="0.25">
      <c r="A173" s="176">
        <v>132</v>
      </c>
      <c r="B173" s="113" t="s">
        <v>915</v>
      </c>
      <c r="C173" s="175" t="s">
        <v>916</v>
      </c>
      <c r="D173" s="114" t="s">
        <v>657</v>
      </c>
      <c r="E173" s="115">
        <v>120</v>
      </c>
      <c r="F173" s="111">
        <v>1000</v>
      </c>
      <c r="G173" s="114" t="s">
        <v>584</v>
      </c>
      <c r="H173" s="117">
        <v>20137.419999999998</v>
      </c>
      <c r="I173" s="168" t="s">
        <v>652</v>
      </c>
      <c r="J173" s="113" t="s">
        <v>906</v>
      </c>
    </row>
    <row r="174" spans="1:10" ht="112.5" x14ac:dyDescent="0.25">
      <c r="A174" s="176">
        <v>133</v>
      </c>
      <c r="B174" s="112" t="s">
        <v>1039</v>
      </c>
      <c r="C174" s="112" t="s">
        <v>662</v>
      </c>
      <c r="D174" s="114" t="s">
        <v>657</v>
      </c>
      <c r="E174" s="115">
        <v>5600</v>
      </c>
      <c r="F174" s="111">
        <v>500</v>
      </c>
      <c r="G174" s="114" t="s">
        <v>584</v>
      </c>
      <c r="H174" s="117">
        <v>1095612.42</v>
      </c>
      <c r="I174" s="168" t="s">
        <v>650</v>
      </c>
      <c r="J174" s="113" t="s">
        <v>911</v>
      </c>
    </row>
    <row r="175" spans="1:10" ht="101.25" x14ac:dyDescent="0.25">
      <c r="A175" s="176">
        <v>134</v>
      </c>
      <c r="B175" s="112" t="s">
        <v>663</v>
      </c>
      <c r="C175" s="156" t="s">
        <v>664</v>
      </c>
      <c r="D175" s="114" t="s">
        <v>657</v>
      </c>
      <c r="E175" s="177">
        <v>4000</v>
      </c>
      <c r="F175" s="111">
        <v>160</v>
      </c>
      <c r="G175" s="114" t="s">
        <v>584</v>
      </c>
      <c r="H175" s="117">
        <v>97285.84</v>
      </c>
      <c r="I175" s="114" t="s">
        <v>645</v>
      </c>
      <c r="J175" s="113" t="s">
        <v>917</v>
      </c>
    </row>
    <row r="176" spans="1:10" x14ac:dyDescent="0.25">
      <c r="A176" s="364" t="s">
        <v>665</v>
      </c>
      <c r="B176" s="365"/>
      <c r="C176" s="365"/>
      <c r="D176" s="365"/>
      <c r="E176" s="365"/>
      <c r="F176" s="365"/>
      <c r="G176" s="365"/>
      <c r="H176" s="365"/>
      <c r="I176" s="365"/>
      <c r="J176" s="366"/>
    </row>
    <row r="177" spans="1:10" ht="67.5" x14ac:dyDescent="0.25">
      <c r="A177" s="176">
        <v>135</v>
      </c>
      <c r="B177" s="112" t="s">
        <v>666</v>
      </c>
      <c r="C177" s="113"/>
      <c r="D177" s="114" t="s">
        <v>657</v>
      </c>
      <c r="E177" s="177">
        <v>3000</v>
      </c>
      <c r="F177" s="111">
        <v>1400</v>
      </c>
      <c r="G177" s="114" t="s">
        <v>584</v>
      </c>
      <c r="H177" s="115">
        <v>0</v>
      </c>
      <c r="I177" s="113"/>
      <c r="J177" s="113" t="s">
        <v>918</v>
      </c>
    </row>
    <row r="178" spans="1:10" ht="146.25" x14ac:dyDescent="0.25">
      <c r="A178" s="176">
        <v>136</v>
      </c>
      <c r="B178" s="112" t="s">
        <v>667</v>
      </c>
      <c r="C178" s="156" t="s">
        <v>668</v>
      </c>
      <c r="D178" s="114" t="s">
        <v>657</v>
      </c>
      <c r="E178" s="177">
        <v>1000</v>
      </c>
      <c r="F178" s="166" t="s">
        <v>919</v>
      </c>
      <c r="G178" s="114" t="s">
        <v>584</v>
      </c>
      <c r="H178" s="117">
        <v>61636.58</v>
      </c>
      <c r="I178" s="114" t="s">
        <v>669</v>
      </c>
      <c r="J178" s="112" t="s">
        <v>1040</v>
      </c>
    </row>
    <row r="179" spans="1:10" ht="112.5" x14ac:dyDescent="0.25">
      <c r="A179" s="176">
        <v>137</v>
      </c>
      <c r="B179" s="112" t="s">
        <v>670</v>
      </c>
      <c r="C179" s="113" t="s">
        <v>920</v>
      </c>
      <c r="D179" s="114" t="s">
        <v>657</v>
      </c>
      <c r="E179" s="115">
        <v>1500</v>
      </c>
      <c r="F179" s="166" t="s">
        <v>921</v>
      </c>
      <c r="G179" s="114" t="s">
        <v>584</v>
      </c>
      <c r="H179" s="117">
        <v>1646285.48</v>
      </c>
      <c r="I179" s="168" t="s">
        <v>652</v>
      </c>
      <c r="J179" s="113" t="s">
        <v>906</v>
      </c>
    </row>
    <row r="180" spans="1:10" ht="112.5" x14ac:dyDescent="0.25">
      <c r="A180" s="176">
        <v>138</v>
      </c>
      <c r="B180" s="156" t="s">
        <v>671</v>
      </c>
      <c r="C180" s="156" t="s">
        <v>672</v>
      </c>
      <c r="D180" s="114" t="s">
        <v>657</v>
      </c>
      <c r="E180" s="115">
        <v>400</v>
      </c>
      <c r="F180" s="153">
        <v>1200</v>
      </c>
      <c r="G180" s="114" t="s">
        <v>584</v>
      </c>
      <c r="H180" s="117">
        <v>67126.83</v>
      </c>
      <c r="I180" s="168" t="s">
        <v>652</v>
      </c>
      <c r="J180" s="113" t="s">
        <v>906</v>
      </c>
    </row>
    <row r="181" spans="1:10" ht="112.5" x14ac:dyDescent="0.25">
      <c r="A181" s="176">
        <v>139</v>
      </c>
      <c r="B181" s="112" t="s">
        <v>673</v>
      </c>
      <c r="C181" s="112" t="s">
        <v>674</v>
      </c>
      <c r="D181" s="114" t="s">
        <v>657</v>
      </c>
      <c r="E181" s="115">
        <v>5500</v>
      </c>
      <c r="F181" s="153">
        <v>1000</v>
      </c>
      <c r="G181" s="114" t="s">
        <v>584</v>
      </c>
      <c r="H181" s="117">
        <v>1076047.9099999999</v>
      </c>
      <c r="I181" s="168" t="s">
        <v>650</v>
      </c>
      <c r="J181" s="113" t="s">
        <v>911</v>
      </c>
    </row>
    <row r="182" spans="1:10" ht="112.5" x14ac:dyDescent="0.25">
      <c r="A182" s="176">
        <v>140</v>
      </c>
      <c r="B182" s="112" t="s">
        <v>675</v>
      </c>
      <c r="C182" s="112" t="s">
        <v>676</v>
      </c>
      <c r="D182" s="114" t="s">
        <v>657</v>
      </c>
      <c r="E182" s="115">
        <v>1100</v>
      </c>
      <c r="F182" s="111">
        <v>900</v>
      </c>
      <c r="G182" s="114" t="s">
        <v>584</v>
      </c>
      <c r="H182" s="117">
        <v>215209.58</v>
      </c>
      <c r="I182" s="168" t="s">
        <v>650</v>
      </c>
      <c r="J182" s="113" t="s">
        <v>911</v>
      </c>
    </row>
    <row r="183" spans="1:10" ht="67.5" x14ac:dyDescent="0.25">
      <c r="A183" s="176">
        <v>141</v>
      </c>
      <c r="B183" s="113" t="s">
        <v>922</v>
      </c>
      <c r="C183" s="156" t="s">
        <v>677</v>
      </c>
      <c r="D183" s="114" t="s">
        <v>657</v>
      </c>
      <c r="E183" s="115">
        <v>800</v>
      </c>
      <c r="F183" s="166" t="s">
        <v>923</v>
      </c>
      <c r="G183" s="114" t="s">
        <v>584</v>
      </c>
      <c r="H183" s="115">
        <v>0</v>
      </c>
      <c r="I183" s="113"/>
      <c r="J183" s="175" t="s">
        <v>924</v>
      </c>
    </row>
    <row r="184" spans="1:10" ht="67.5" x14ac:dyDescent="0.25">
      <c r="A184" s="176">
        <v>143</v>
      </c>
      <c r="B184" s="112" t="s">
        <v>678</v>
      </c>
      <c r="C184" s="112" t="s">
        <v>679</v>
      </c>
      <c r="D184" s="114" t="s">
        <v>657</v>
      </c>
      <c r="E184" s="115">
        <v>3080</v>
      </c>
      <c r="F184" s="111">
        <v>1420</v>
      </c>
      <c r="G184" s="114" t="s">
        <v>584</v>
      </c>
      <c r="H184" s="115">
        <v>0</v>
      </c>
      <c r="I184" s="113"/>
      <c r="J184" s="113" t="s">
        <v>918</v>
      </c>
    </row>
    <row r="185" spans="1:10" ht="146.25" x14ac:dyDescent="0.25">
      <c r="A185" s="178">
        <v>144</v>
      </c>
      <c r="B185" s="113" t="s">
        <v>925</v>
      </c>
      <c r="C185" s="113" t="s">
        <v>926</v>
      </c>
      <c r="D185" s="114" t="s">
        <v>657</v>
      </c>
      <c r="E185" s="115">
        <v>280</v>
      </c>
      <c r="F185" s="111">
        <v>250</v>
      </c>
      <c r="G185" s="114" t="s">
        <v>584</v>
      </c>
      <c r="H185" s="117">
        <v>17258.240000000002</v>
      </c>
      <c r="I185" s="168" t="s">
        <v>669</v>
      </c>
      <c r="J185" s="113" t="s">
        <v>927</v>
      </c>
    </row>
    <row r="186" spans="1:10" ht="146.25" x14ac:dyDescent="0.25">
      <c r="A186" s="176">
        <v>145</v>
      </c>
      <c r="B186" s="156" t="s">
        <v>680</v>
      </c>
      <c r="C186" s="156" t="s">
        <v>681</v>
      </c>
      <c r="D186" s="114" t="s">
        <v>657</v>
      </c>
      <c r="E186" s="115">
        <v>90</v>
      </c>
      <c r="F186" s="111">
        <v>250</v>
      </c>
      <c r="G186" s="114" t="s">
        <v>584</v>
      </c>
      <c r="H186" s="117">
        <v>5547.29</v>
      </c>
      <c r="I186" s="168" t="s">
        <v>669</v>
      </c>
      <c r="J186" s="113" t="s">
        <v>927</v>
      </c>
    </row>
    <row r="187" spans="1:10" ht="146.25" x14ac:dyDescent="0.25">
      <c r="A187" s="176">
        <v>146</v>
      </c>
      <c r="B187" s="112" t="s">
        <v>682</v>
      </c>
      <c r="C187" s="156" t="s">
        <v>683</v>
      </c>
      <c r="D187" s="114" t="s">
        <v>657</v>
      </c>
      <c r="E187" s="115">
        <v>160</v>
      </c>
      <c r="F187" s="111">
        <v>300</v>
      </c>
      <c r="G187" s="114" t="s">
        <v>584</v>
      </c>
      <c r="H187" s="117">
        <v>9861.85</v>
      </c>
      <c r="I187" s="168" t="s">
        <v>669</v>
      </c>
      <c r="J187" s="113" t="s">
        <v>927</v>
      </c>
    </row>
    <row r="188" spans="1:10" ht="146.25" x14ac:dyDescent="0.25">
      <c r="A188" s="176">
        <v>147</v>
      </c>
      <c r="B188" s="112" t="s">
        <v>684</v>
      </c>
      <c r="C188" s="156" t="s">
        <v>685</v>
      </c>
      <c r="D188" s="114" t="s">
        <v>657</v>
      </c>
      <c r="E188" s="115">
        <v>170</v>
      </c>
      <c r="F188" s="111">
        <v>300</v>
      </c>
      <c r="G188" s="114" t="s">
        <v>584</v>
      </c>
      <c r="H188" s="126">
        <v>10478.219999999999</v>
      </c>
      <c r="I188" s="168" t="s">
        <v>669</v>
      </c>
      <c r="J188" s="113" t="s">
        <v>927</v>
      </c>
    </row>
    <row r="189" spans="1:10" ht="146.25" x14ac:dyDescent="0.25">
      <c r="A189" s="176">
        <v>148</v>
      </c>
      <c r="B189" s="112" t="s">
        <v>686</v>
      </c>
      <c r="C189" s="156" t="s">
        <v>687</v>
      </c>
      <c r="D189" s="114" t="s">
        <v>657</v>
      </c>
      <c r="E189" s="115">
        <v>170</v>
      </c>
      <c r="F189" s="111">
        <v>300</v>
      </c>
      <c r="G189" s="114" t="s">
        <v>584</v>
      </c>
      <c r="H189" s="126">
        <v>10478.219999999999</v>
      </c>
      <c r="I189" s="168" t="s">
        <v>669</v>
      </c>
      <c r="J189" s="113" t="s">
        <v>927</v>
      </c>
    </row>
    <row r="190" spans="1:10" ht="45" x14ac:dyDescent="0.25">
      <c r="A190" s="176">
        <v>149</v>
      </c>
      <c r="B190" s="112" t="s">
        <v>1041</v>
      </c>
      <c r="C190" s="113" t="s">
        <v>930</v>
      </c>
      <c r="D190" s="114" t="s">
        <v>657</v>
      </c>
      <c r="E190" s="115">
        <v>90</v>
      </c>
      <c r="F190" s="111">
        <v>200</v>
      </c>
      <c r="G190" s="114" t="s">
        <v>584</v>
      </c>
      <c r="H190" s="126">
        <v>5127.5</v>
      </c>
      <c r="I190" s="179" t="s">
        <v>647</v>
      </c>
      <c r="J190" s="113"/>
    </row>
    <row r="191" spans="1:10" ht="146.25" x14ac:dyDescent="0.25">
      <c r="A191" s="176">
        <v>150</v>
      </c>
      <c r="B191" s="156" t="s">
        <v>688</v>
      </c>
      <c r="C191" s="156" t="s">
        <v>689</v>
      </c>
      <c r="D191" s="114" t="s">
        <v>657</v>
      </c>
      <c r="E191" s="115">
        <v>120</v>
      </c>
      <c r="F191" s="111">
        <v>250</v>
      </c>
      <c r="G191" s="114" t="s">
        <v>584</v>
      </c>
      <c r="H191" s="126">
        <v>7396.39</v>
      </c>
      <c r="I191" s="168" t="s">
        <v>669</v>
      </c>
      <c r="J191" s="113" t="s">
        <v>927</v>
      </c>
    </row>
    <row r="192" spans="1:10" ht="146.25" x14ac:dyDescent="0.25">
      <c r="A192" s="176">
        <v>151</v>
      </c>
      <c r="B192" s="112" t="s">
        <v>690</v>
      </c>
      <c r="C192" s="156" t="s">
        <v>691</v>
      </c>
      <c r="D192" s="114" t="s">
        <v>657</v>
      </c>
      <c r="E192" s="115">
        <v>140</v>
      </c>
      <c r="F192" s="166" t="s">
        <v>931</v>
      </c>
      <c r="G192" s="114" t="s">
        <v>584</v>
      </c>
      <c r="H192" s="126">
        <v>8629.1200000000008</v>
      </c>
      <c r="I192" s="168" t="s">
        <v>669</v>
      </c>
      <c r="J192" s="113" t="s">
        <v>927</v>
      </c>
    </row>
    <row r="193" spans="1:10" ht="146.25" x14ac:dyDescent="0.25">
      <c r="A193" s="178">
        <v>152</v>
      </c>
      <c r="B193" s="112" t="s">
        <v>692</v>
      </c>
      <c r="C193" s="112" t="s">
        <v>693</v>
      </c>
      <c r="D193" s="114" t="s">
        <v>657</v>
      </c>
      <c r="E193" s="115">
        <v>700</v>
      </c>
      <c r="F193" s="111">
        <v>400</v>
      </c>
      <c r="G193" s="114" t="s">
        <v>584</v>
      </c>
      <c r="H193" s="126">
        <v>43145.61</v>
      </c>
      <c r="I193" s="168" t="s">
        <v>669</v>
      </c>
      <c r="J193" s="113" t="s">
        <v>927</v>
      </c>
    </row>
    <row r="194" spans="1:10" ht="67.5" x14ac:dyDescent="0.25">
      <c r="A194" s="176">
        <v>153</v>
      </c>
      <c r="B194" s="112" t="s">
        <v>694</v>
      </c>
      <c r="C194" s="113"/>
      <c r="D194" s="114" t="s">
        <v>657</v>
      </c>
      <c r="E194" s="177">
        <v>2600</v>
      </c>
      <c r="F194" s="153">
        <v>1500</v>
      </c>
      <c r="G194" s="114" t="s">
        <v>584</v>
      </c>
      <c r="H194" s="115">
        <v>0</v>
      </c>
      <c r="I194" s="113"/>
      <c r="J194" s="113" t="s">
        <v>924</v>
      </c>
    </row>
    <row r="195" spans="1:10" ht="67.5" x14ac:dyDescent="0.25">
      <c r="A195" s="176">
        <v>154</v>
      </c>
      <c r="B195" s="113" t="s">
        <v>934</v>
      </c>
      <c r="C195" s="112" t="s">
        <v>695</v>
      </c>
      <c r="D195" s="114" t="s">
        <v>657</v>
      </c>
      <c r="E195" s="177">
        <v>5800</v>
      </c>
      <c r="F195" s="153">
        <v>1500</v>
      </c>
      <c r="G195" s="114" t="s">
        <v>584</v>
      </c>
      <c r="H195" s="115">
        <v>0</v>
      </c>
      <c r="I195" s="113"/>
      <c r="J195" s="175" t="s">
        <v>924</v>
      </c>
    </row>
    <row r="196" spans="1:10" ht="90" x14ac:dyDescent="0.25">
      <c r="A196" s="176">
        <v>155</v>
      </c>
      <c r="B196" s="112" t="s">
        <v>1048</v>
      </c>
      <c r="C196" s="112" t="s">
        <v>1049</v>
      </c>
      <c r="D196" s="114" t="s">
        <v>657</v>
      </c>
      <c r="E196" s="177">
        <v>4300</v>
      </c>
      <c r="F196" s="153">
        <v>1500</v>
      </c>
      <c r="G196" s="114" t="s">
        <v>584</v>
      </c>
      <c r="H196" s="115">
        <v>0</v>
      </c>
      <c r="I196" s="113"/>
      <c r="J196" s="113" t="s">
        <v>924</v>
      </c>
    </row>
    <row r="197" spans="1:10" ht="67.5" x14ac:dyDescent="0.25">
      <c r="A197" s="176">
        <v>156</v>
      </c>
      <c r="B197" s="113" t="s">
        <v>935</v>
      </c>
      <c r="C197" s="112" t="s">
        <v>696</v>
      </c>
      <c r="D197" s="114" t="s">
        <v>657</v>
      </c>
      <c r="E197" s="115">
        <v>200</v>
      </c>
      <c r="F197" s="111">
        <v>1500</v>
      </c>
      <c r="G197" s="114" t="s">
        <v>584</v>
      </c>
      <c r="H197" s="115">
        <v>0</v>
      </c>
      <c r="I197" s="113"/>
      <c r="J197" s="113" t="s">
        <v>924</v>
      </c>
    </row>
    <row r="198" spans="1:10" ht="112.5" x14ac:dyDescent="0.25">
      <c r="A198" s="176">
        <v>157</v>
      </c>
      <c r="B198" s="112" t="s">
        <v>697</v>
      </c>
      <c r="C198" s="156" t="s">
        <v>698</v>
      </c>
      <c r="D198" s="114" t="s">
        <v>657</v>
      </c>
      <c r="E198" s="115">
        <v>1000</v>
      </c>
      <c r="F198" s="111">
        <v>500</v>
      </c>
      <c r="G198" s="114" t="s">
        <v>584</v>
      </c>
      <c r="H198" s="117">
        <v>195645.07</v>
      </c>
      <c r="I198" s="168" t="s">
        <v>650</v>
      </c>
      <c r="J198" s="113" t="s">
        <v>911</v>
      </c>
    </row>
    <row r="199" spans="1:10" ht="112.5" x14ac:dyDescent="0.25">
      <c r="A199" s="176">
        <v>158</v>
      </c>
      <c r="B199" s="112" t="s">
        <v>699</v>
      </c>
      <c r="C199" s="112" t="s">
        <v>700</v>
      </c>
      <c r="D199" s="114" t="s">
        <v>657</v>
      </c>
      <c r="E199" s="115">
        <v>500</v>
      </c>
      <c r="F199" s="111">
        <v>400</v>
      </c>
      <c r="G199" s="114" t="s">
        <v>584</v>
      </c>
      <c r="H199" s="117">
        <v>30818.29</v>
      </c>
      <c r="I199" s="168" t="s">
        <v>650</v>
      </c>
      <c r="J199" s="113" t="s">
        <v>911</v>
      </c>
    </row>
    <row r="200" spans="1:10" ht="112.5" x14ac:dyDescent="0.25">
      <c r="A200" s="176">
        <v>159</v>
      </c>
      <c r="B200" s="112" t="s">
        <v>701</v>
      </c>
      <c r="C200" s="112" t="s">
        <v>702</v>
      </c>
      <c r="D200" s="114" t="s">
        <v>657</v>
      </c>
      <c r="E200" s="115">
        <v>3200</v>
      </c>
      <c r="F200" s="166" t="s">
        <v>904</v>
      </c>
      <c r="G200" s="114" t="s">
        <v>584</v>
      </c>
      <c r="H200" s="117">
        <v>626064.24</v>
      </c>
      <c r="I200" s="168" t="s">
        <v>650</v>
      </c>
      <c r="J200" s="113" t="s">
        <v>911</v>
      </c>
    </row>
    <row r="201" spans="1:10" ht="146.25" x14ac:dyDescent="0.25">
      <c r="A201" s="176">
        <v>160</v>
      </c>
      <c r="B201" s="112" t="s">
        <v>703</v>
      </c>
      <c r="C201" s="156" t="s">
        <v>704</v>
      </c>
      <c r="D201" s="114" t="s">
        <v>657</v>
      </c>
      <c r="E201" s="115">
        <v>650</v>
      </c>
      <c r="F201" s="111">
        <v>300</v>
      </c>
      <c r="G201" s="114" t="s">
        <v>584</v>
      </c>
      <c r="H201" s="117">
        <v>40063.78</v>
      </c>
      <c r="I201" s="168" t="s">
        <v>669</v>
      </c>
      <c r="J201" s="113" t="s">
        <v>927</v>
      </c>
    </row>
    <row r="202" spans="1:10" ht="146.25" x14ac:dyDescent="0.25">
      <c r="A202" s="176">
        <v>161</v>
      </c>
      <c r="B202" s="112" t="s">
        <v>705</v>
      </c>
      <c r="C202" s="113"/>
      <c r="D202" s="114" t="s">
        <v>657</v>
      </c>
      <c r="E202" s="115">
        <v>600</v>
      </c>
      <c r="F202" s="111">
        <v>300</v>
      </c>
      <c r="G202" s="114" t="s">
        <v>584</v>
      </c>
      <c r="H202" s="117">
        <v>36981.949999999997</v>
      </c>
      <c r="I202" s="168" t="s">
        <v>669</v>
      </c>
      <c r="J202" s="113" t="s">
        <v>927</v>
      </c>
    </row>
    <row r="203" spans="1:10" ht="146.25" x14ac:dyDescent="0.25">
      <c r="A203" s="176">
        <v>163</v>
      </c>
      <c r="B203" s="156" t="s">
        <v>706</v>
      </c>
      <c r="C203" s="156" t="s">
        <v>707</v>
      </c>
      <c r="D203" s="114" t="s">
        <v>657</v>
      </c>
      <c r="E203" s="115">
        <v>400</v>
      </c>
      <c r="F203" s="111">
        <v>300</v>
      </c>
      <c r="G203" s="114" t="s">
        <v>584</v>
      </c>
      <c r="H203" s="180">
        <v>24654.63</v>
      </c>
      <c r="I203" s="168" t="s">
        <v>669</v>
      </c>
      <c r="J203" s="113" t="s">
        <v>927</v>
      </c>
    </row>
    <row r="204" spans="1:10" ht="146.25" x14ac:dyDescent="0.25">
      <c r="A204" s="176">
        <v>164</v>
      </c>
      <c r="B204" s="156" t="s">
        <v>708</v>
      </c>
      <c r="C204" s="156" t="s">
        <v>709</v>
      </c>
      <c r="D204" s="114" t="s">
        <v>657</v>
      </c>
      <c r="E204" s="115">
        <v>700</v>
      </c>
      <c r="F204" s="111">
        <v>400</v>
      </c>
      <c r="G204" s="114" t="s">
        <v>584</v>
      </c>
      <c r="H204" s="180">
        <v>43145.61</v>
      </c>
      <c r="I204" s="168" t="s">
        <v>669</v>
      </c>
      <c r="J204" s="113" t="s">
        <v>927</v>
      </c>
    </row>
    <row r="205" spans="1:10" x14ac:dyDescent="0.25">
      <c r="A205" s="178">
        <v>165</v>
      </c>
      <c r="B205" s="112" t="s">
        <v>710</v>
      </c>
      <c r="C205" s="112" t="s">
        <v>711</v>
      </c>
      <c r="D205" s="116" t="s">
        <v>657</v>
      </c>
      <c r="E205" s="181">
        <v>1200</v>
      </c>
      <c r="F205" s="182">
        <v>400</v>
      </c>
      <c r="G205" s="116" t="s">
        <v>584</v>
      </c>
      <c r="H205" s="183">
        <v>73963.899999999994</v>
      </c>
      <c r="I205" s="179" t="s">
        <v>669</v>
      </c>
      <c r="J205" s="112" t="s">
        <v>712</v>
      </c>
    </row>
    <row r="206" spans="1:10" ht="168.75" x14ac:dyDescent="0.25">
      <c r="A206" s="113"/>
      <c r="B206" s="112" t="s">
        <v>713</v>
      </c>
      <c r="C206" s="113" t="s">
        <v>938</v>
      </c>
      <c r="D206" s="113"/>
      <c r="E206" s="113"/>
      <c r="F206" s="113"/>
      <c r="G206" s="113"/>
      <c r="H206" s="113"/>
      <c r="I206" s="113"/>
      <c r="J206" s="113" t="s">
        <v>939</v>
      </c>
    </row>
    <row r="207" spans="1:10" ht="112.5" x14ac:dyDescent="0.25">
      <c r="A207" s="176">
        <v>166</v>
      </c>
      <c r="B207" s="112" t="s">
        <v>714</v>
      </c>
      <c r="C207" s="156" t="s">
        <v>715</v>
      </c>
      <c r="D207" s="114" t="s">
        <v>657</v>
      </c>
      <c r="E207" s="115">
        <v>1200</v>
      </c>
      <c r="F207" s="111">
        <v>500</v>
      </c>
      <c r="G207" s="114" t="s">
        <v>584</v>
      </c>
      <c r="H207" s="117">
        <v>234774.09</v>
      </c>
      <c r="I207" s="168" t="s">
        <v>650</v>
      </c>
      <c r="J207" s="113" t="s">
        <v>911</v>
      </c>
    </row>
    <row r="208" spans="1:10" ht="112.5" x14ac:dyDescent="0.25">
      <c r="A208" s="176">
        <v>167</v>
      </c>
      <c r="B208" s="112" t="s">
        <v>1050</v>
      </c>
      <c r="C208" s="156" t="s">
        <v>716</v>
      </c>
      <c r="D208" s="114" t="s">
        <v>657</v>
      </c>
      <c r="E208" s="115">
        <v>600</v>
      </c>
      <c r="F208" s="111">
        <v>500</v>
      </c>
      <c r="G208" s="114" t="s">
        <v>584</v>
      </c>
      <c r="H208" s="117">
        <v>117387.04</v>
      </c>
      <c r="I208" s="168" t="s">
        <v>650</v>
      </c>
      <c r="J208" s="113" t="s">
        <v>911</v>
      </c>
    </row>
    <row r="209" spans="1:10" ht="112.5" x14ac:dyDescent="0.25">
      <c r="A209" s="176">
        <v>168</v>
      </c>
      <c r="B209" s="112" t="s">
        <v>717</v>
      </c>
      <c r="C209" s="112" t="s">
        <v>718</v>
      </c>
      <c r="D209" s="114" t="s">
        <v>657</v>
      </c>
      <c r="E209" s="115">
        <v>400</v>
      </c>
      <c r="F209" s="111">
        <v>1000</v>
      </c>
      <c r="G209" s="114" t="s">
        <v>584</v>
      </c>
      <c r="H209" s="117">
        <v>78258.03</v>
      </c>
      <c r="I209" s="168" t="s">
        <v>650</v>
      </c>
      <c r="J209" s="113" t="s">
        <v>911</v>
      </c>
    </row>
    <row r="210" spans="1:10" ht="112.5" x14ac:dyDescent="0.25">
      <c r="A210" s="176">
        <v>169</v>
      </c>
      <c r="B210" s="156" t="s">
        <v>719</v>
      </c>
      <c r="C210" s="156" t="s">
        <v>720</v>
      </c>
      <c r="D210" s="114" t="s">
        <v>657</v>
      </c>
      <c r="E210" s="115">
        <v>3500</v>
      </c>
      <c r="F210" s="111">
        <v>800</v>
      </c>
      <c r="G210" s="114" t="s">
        <v>584</v>
      </c>
      <c r="H210" s="117">
        <v>587359.75</v>
      </c>
      <c r="I210" s="168" t="s">
        <v>652</v>
      </c>
      <c r="J210" s="113" t="s">
        <v>906</v>
      </c>
    </row>
    <row r="211" spans="1:10" ht="67.5" x14ac:dyDescent="0.25">
      <c r="A211" s="176">
        <v>170</v>
      </c>
      <c r="B211" s="113" t="s">
        <v>942</v>
      </c>
      <c r="C211" s="112" t="s">
        <v>721</v>
      </c>
      <c r="D211" s="114" t="s">
        <v>657</v>
      </c>
      <c r="E211" s="115">
        <v>900</v>
      </c>
      <c r="F211" s="111">
        <v>400</v>
      </c>
      <c r="G211" s="114" t="s">
        <v>584</v>
      </c>
      <c r="H211" s="117">
        <v>55472.92</v>
      </c>
      <c r="I211" s="168" t="s">
        <v>669</v>
      </c>
      <c r="J211" s="113" t="s">
        <v>943</v>
      </c>
    </row>
    <row r="212" spans="1:10" ht="78.75" x14ac:dyDescent="0.25">
      <c r="A212" s="113"/>
      <c r="B212" s="112" t="s">
        <v>722</v>
      </c>
      <c r="C212" s="113"/>
      <c r="D212" s="113"/>
      <c r="E212" s="113"/>
      <c r="F212" s="113"/>
      <c r="G212" s="113"/>
      <c r="H212" s="113"/>
      <c r="I212" s="113"/>
      <c r="J212" s="113" t="s">
        <v>944</v>
      </c>
    </row>
    <row r="213" spans="1:10" ht="112.5" x14ac:dyDescent="0.25">
      <c r="A213" s="176">
        <v>171</v>
      </c>
      <c r="B213" s="156" t="s">
        <v>723</v>
      </c>
      <c r="C213" s="113"/>
      <c r="D213" s="114" t="s">
        <v>657</v>
      </c>
      <c r="E213" s="115">
        <v>2900</v>
      </c>
      <c r="F213" s="111">
        <v>800</v>
      </c>
      <c r="G213" s="114" t="s">
        <v>584</v>
      </c>
      <c r="H213" s="117">
        <v>486669.51</v>
      </c>
      <c r="I213" s="168" t="s">
        <v>652</v>
      </c>
      <c r="J213" s="113" t="s">
        <v>906</v>
      </c>
    </row>
    <row r="214" spans="1:10" ht="112.5" x14ac:dyDescent="0.25">
      <c r="A214" s="176">
        <v>172</v>
      </c>
      <c r="B214" s="112" t="s">
        <v>724</v>
      </c>
      <c r="C214" s="112" t="s">
        <v>725</v>
      </c>
      <c r="D214" s="114" t="s">
        <v>657</v>
      </c>
      <c r="E214" s="115">
        <v>600</v>
      </c>
      <c r="F214" s="111">
        <v>800</v>
      </c>
      <c r="G214" s="114" t="s">
        <v>584</v>
      </c>
      <c r="H214" s="117">
        <v>100690.24000000001</v>
      </c>
      <c r="I214" s="168" t="s">
        <v>652</v>
      </c>
      <c r="J214" s="113" t="s">
        <v>906</v>
      </c>
    </row>
    <row r="215" spans="1:10" ht="78.75" x14ac:dyDescent="0.25">
      <c r="A215" s="176">
        <v>174</v>
      </c>
      <c r="B215" s="112" t="s">
        <v>1051</v>
      </c>
      <c r="C215" s="112" t="s">
        <v>726</v>
      </c>
      <c r="D215" s="114" t="s">
        <v>657</v>
      </c>
      <c r="E215" s="115">
        <v>900</v>
      </c>
      <c r="F215" s="111">
        <v>1500</v>
      </c>
      <c r="G215" s="114" t="s">
        <v>584</v>
      </c>
      <c r="H215" s="115">
        <v>0</v>
      </c>
      <c r="I215" s="113"/>
      <c r="J215" s="112" t="s">
        <v>1052</v>
      </c>
    </row>
    <row r="216" spans="1:10" ht="112.5" x14ac:dyDescent="0.25">
      <c r="A216" s="176">
        <v>175</v>
      </c>
      <c r="B216" s="113" t="s">
        <v>945</v>
      </c>
      <c r="C216" s="175" t="s">
        <v>946</v>
      </c>
      <c r="D216" s="114" t="s">
        <v>657</v>
      </c>
      <c r="E216" s="115">
        <v>3000</v>
      </c>
      <c r="F216" s="111">
        <v>800</v>
      </c>
      <c r="G216" s="114" t="s">
        <v>584</v>
      </c>
      <c r="H216" s="117">
        <v>503451.22</v>
      </c>
      <c r="I216" s="168" t="s">
        <v>652</v>
      </c>
      <c r="J216" s="113" t="s">
        <v>906</v>
      </c>
    </row>
    <row r="217" spans="1:10" ht="67.5" x14ac:dyDescent="0.25">
      <c r="A217" s="176">
        <v>177</v>
      </c>
      <c r="B217" s="113" t="s">
        <v>947</v>
      </c>
      <c r="C217" s="112" t="s">
        <v>727</v>
      </c>
      <c r="D217" s="114" t="s">
        <v>657</v>
      </c>
      <c r="E217" s="115">
        <v>3200</v>
      </c>
      <c r="F217" s="111">
        <v>1500</v>
      </c>
      <c r="G217" s="114" t="s">
        <v>584</v>
      </c>
      <c r="H217" s="115">
        <v>0</v>
      </c>
      <c r="I217" s="113"/>
      <c r="J217" s="113" t="s">
        <v>924</v>
      </c>
    </row>
    <row r="218" spans="1:10" ht="129" customHeight="1" x14ac:dyDescent="0.25">
      <c r="A218" s="178">
        <v>178</v>
      </c>
      <c r="B218" s="112" t="s">
        <v>1053</v>
      </c>
      <c r="C218" s="113" t="s">
        <v>948</v>
      </c>
      <c r="D218" s="116" t="s">
        <v>657</v>
      </c>
      <c r="E218" s="181">
        <v>11700</v>
      </c>
      <c r="F218" s="182">
        <v>400</v>
      </c>
      <c r="G218" s="116" t="s">
        <v>584</v>
      </c>
      <c r="H218" s="184">
        <v>721147.98</v>
      </c>
      <c r="I218" s="179" t="s">
        <v>669</v>
      </c>
      <c r="J218" s="112" t="s">
        <v>11</v>
      </c>
    </row>
    <row r="219" spans="1:10" x14ac:dyDescent="0.25">
      <c r="A219" s="364" t="s">
        <v>728</v>
      </c>
      <c r="B219" s="365"/>
      <c r="C219" s="365"/>
      <c r="D219" s="365"/>
      <c r="E219" s="365"/>
      <c r="F219" s="365"/>
      <c r="G219" s="365"/>
      <c r="H219" s="365"/>
      <c r="I219" s="365"/>
      <c r="J219" s="366"/>
    </row>
    <row r="220" spans="1:10" ht="146.25" x14ac:dyDescent="0.25">
      <c r="A220" s="176">
        <v>179</v>
      </c>
      <c r="B220" s="156" t="s">
        <v>729</v>
      </c>
      <c r="C220" s="156" t="s">
        <v>730</v>
      </c>
      <c r="D220" s="114" t="s">
        <v>657</v>
      </c>
      <c r="E220" s="115">
        <v>110</v>
      </c>
      <c r="F220" s="111">
        <v>400</v>
      </c>
      <c r="G220" s="114" t="s">
        <v>584</v>
      </c>
      <c r="H220" s="117">
        <v>6780.02</v>
      </c>
      <c r="I220" s="168" t="s">
        <v>669</v>
      </c>
      <c r="J220" s="113" t="s">
        <v>927</v>
      </c>
    </row>
    <row r="221" spans="1:10" ht="135" x14ac:dyDescent="0.25">
      <c r="A221" s="176">
        <v>180</v>
      </c>
      <c r="B221" s="175" t="s">
        <v>949</v>
      </c>
      <c r="C221" s="113"/>
      <c r="D221" s="114" t="s">
        <v>657</v>
      </c>
      <c r="E221" s="115">
        <v>60</v>
      </c>
      <c r="F221" s="111">
        <v>150</v>
      </c>
      <c r="G221" s="114" t="s">
        <v>584</v>
      </c>
      <c r="H221" s="117">
        <v>1459.29</v>
      </c>
      <c r="I221" s="168" t="s">
        <v>731</v>
      </c>
      <c r="J221" s="112" t="s">
        <v>1042</v>
      </c>
    </row>
    <row r="222" spans="1:10" ht="67.5" x14ac:dyDescent="0.25">
      <c r="A222" s="176">
        <v>181</v>
      </c>
      <c r="B222" s="113" t="s">
        <v>950</v>
      </c>
      <c r="C222" s="112" t="s">
        <v>732</v>
      </c>
      <c r="D222" s="114" t="s">
        <v>657</v>
      </c>
      <c r="E222" s="115">
        <v>660</v>
      </c>
      <c r="F222" s="111">
        <v>2000</v>
      </c>
      <c r="G222" s="114" t="s">
        <v>584</v>
      </c>
      <c r="H222" s="185" t="s">
        <v>951</v>
      </c>
      <c r="I222" s="114" t="s">
        <v>733</v>
      </c>
      <c r="J222" s="113" t="s">
        <v>952</v>
      </c>
    </row>
    <row r="223" spans="1:10" ht="112.5" x14ac:dyDescent="0.25">
      <c r="A223" s="176">
        <v>182</v>
      </c>
      <c r="B223" s="112" t="s">
        <v>734</v>
      </c>
      <c r="C223" s="113"/>
      <c r="D223" s="114" t="s">
        <v>657</v>
      </c>
      <c r="E223" s="115">
        <v>500</v>
      </c>
      <c r="F223" s="111">
        <v>600</v>
      </c>
      <c r="G223" s="114" t="s">
        <v>584</v>
      </c>
      <c r="H223" s="180">
        <v>83908.54</v>
      </c>
      <c r="I223" s="114" t="s">
        <v>652</v>
      </c>
      <c r="J223" s="113" t="s">
        <v>906</v>
      </c>
    </row>
    <row r="224" spans="1:10" ht="146.25" x14ac:dyDescent="0.25">
      <c r="A224" s="176">
        <v>183</v>
      </c>
      <c r="B224" s="175" t="s">
        <v>953</v>
      </c>
      <c r="C224" s="113"/>
      <c r="D224" s="114" t="s">
        <v>657</v>
      </c>
      <c r="E224" s="115">
        <v>380</v>
      </c>
      <c r="F224" s="111">
        <v>300</v>
      </c>
      <c r="G224" s="114" t="s">
        <v>584</v>
      </c>
      <c r="H224" s="180">
        <v>23421.9</v>
      </c>
      <c r="I224" s="114" t="s">
        <v>669</v>
      </c>
      <c r="J224" s="113" t="s">
        <v>927</v>
      </c>
    </row>
    <row r="225" spans="1:10" ht="146.25" x14ac:dyDescent="0.25">
      <c r="A225" s="176">
        <v>184</v>
      </c>
      <c r="B225" s="156" t="s">
        <v>735</v>
      </c>
      <c r="C225" s="113"/>
      <c r="D225" s="114" t="s">
        <v>657</v>
      </c>
      <c r="E225" s="115">
        <v>950</v>
      </c>
      <c r="F225" s="166" t="s">
        <v>903</v>
      </c>
      <c r="G225" s="114" t="s">
        <v>584</v>
      </c>
      <c r="H225" s="117">
        <v>58554.75</v>
      </c>
      <c r="I225" s="168" t="s">
        <v>669</v>
      </c>
      <c r="J225" s="113" t="s">
        <v>927</v>
      </c>
    </row>
    <row r="226" spans="1:10" ht="146.25" x14ac:dyDescent="0.25">
      <c r="A226" s="176">
        <v>185</v>
      </c>
      <c r="B226" s="156" t="s">
        <v>736</v>
      </c>
      <c r="C226" s="156" t="s">
        <v>737</v>
      </c>
      <c r="D226" s="114" t="s">
        <v>657</v>
      </c>
      <c r="E226" s="115">
        <v>250</v>
      </c>
      <c r="F226" s="166" t="s">
        <v>903</v>
      </c>
      <c r="G226" s="114" t="s">
        <v>584</v>
      </c>
      <c r="H226" s="117">
        <v>15409.14</v>
      </c>
      <c r="I226" s="168" t="s">
        <v>669</v>
      </c>
      <c r="J226" s="113" t="s">
        <v>927</v>
      </c>
    </row>
    <row r="227" spans="1:10" ht="146.25" x14ac:dyDescent="0.25">
      <c r="A227" s="176">
        <v>186</v>
      </c>
      <c r="B227" s="112" t="s">
        <v>738</v>
      </c>
      <c r="C227" s="156" t="s">
        <v>739</v>
      </c>
      <c r="D227" s="114" t="s">
        <v>657</v>
      </c>
      <c r="E227" s="115">
        <v>3300</v>
      </c>
      <c r="F227" s="186">
        <v>315</v>
      </c>
      <c r="G227" s="114" t="s">
        <v>584</v>
      </c>
      <c r="H227" s="117">
        <v>203400.71</v>
      </c>
      <c r="I227" s="168" t="s">
        <v>669</v>
      </c>
      <c r="J227" s="113" t="s">
        <v>927</v>
      </c>
    </row>
    <row r="228" spans="1:10" ht="135" x14ac:dyDescent="0.25">
      <c r="A228" s="176">
        <v>187</v>
      </c>
      <c r="B228" s="175" t="s">
        <v>954</v>
      </c>
      <c r="C228" s="112" t="s">
        <v>740</v>
      </c>
      <c r="D228" s="114" t="s">
        <v>657</v>
      </c>
      <c r="E228" s="115">
        <v>120</v>
      </c>
      <c r="F228" s="166" t="s">
        <v>901</v>
      </c>
      <c r="G228" s="114" t="s">
        <v>584</v>
      </c>
      <c r="H228" s="126">
        <v>6836.66</v>
      </c>
      <c r="I228" s="168" t="s">
        <v>647</v>
      </c>
      <c r="J228" s="113" t="s">
        <v>902</v>
      </c>
    </row>
    <row r="229" spans="1:10" ht="112.5" x14ac:dyDescent="0.25">
      <c r="A229" s="176">
        <v>188</v>
      </c>
      <c r="B229" s="156" t="s">
        <v>741</v>
      </c>
      <c r="C229" s="156" t="s">
        <v>742</v>
      </c>
      <c r="D229" s="114" t="s">
        <v>657</v>
      </c>
      <c r="E229" s="115">
        <v>120</v>
      </c>
      <c r="F229" s="111">
        <v>500</v>
      </c>
      <c r="G229" s="114" t="s">
        <v>584</v>
      </c>
      <c r="H229" s="126">
        <v>23477.41</v>
      </c>
      <c r="I229" s="168" t="s">
        <v>650</v>
      </c>
      <c r="J229" s="113" t="s">
        <v>911</v>
      </c>
    </row>
    <row r="230" spans="1:10" ht="135" x14ac:dyDescent="0.25">
      <c r="A230" s="176">
        <v>189</v>
      </c>
      <c r="B230" s="113" t="s">
        <v>955</v>
      </c>
      <c r="C230" s="112" t="s">
        <v>743</v>
      </c>
      <c r="D230" s="116" t="s">
        <v>657</v>
      </c>
      <c r="E230" s="181">
        <v>90</v>
      </c>
      <c r="F230" s="182">
        <v>200</v>
      </c>
      <c r="G230" s="116" t="s">
        <v>584</v>
      </c>
      <c r="H230" s="187">
        <v>5127.5</v>
      </c>
      <c r="I230" s="179" t="s">
        <v>647</v>
      </c>
      <c r="J230" s="113" t="s">
        <v>902</v>
      </c>
    </row>
    <row r="231" spans="1:10" ht="135" x14ac:dyDescent="0.25">
      <c r="A231" s="176">
        <v>190</v>
      </c>
      <c r="B231" s="175" t="s">
        <v>956</v>
      </c>
      <c r="C231" s="113"/>
      <c r="D231" s="114" t="s">
        <v>657</v>
      </c>
      <c r="E231" s="115">
        <v>260</v>
      </c>
      <c r="F231" s="111">
        <v>200</v>
      </c>
      <c r="G231" s="114" t="s">
        <v>584</v>
      </c>
      <c r="H231" s="126">
        <v>14812.77</v>
      </c>
      <c r="I231" s="168" t="s">
        <v>647</v>
      </c>
      <c r="J231" s="113" t="s">
        <v>902</v>
      </c>
    </row>
    <row r="232" spans="1:10" ht="135" x14ac:dyDescent="0.25">
      <c r="A232" s="176">
        <v>191</v>
      </c>
      <c r="B232" s="175" t="s">
        <v>957</v>
      </c>
      <c r="C232" s="113"/>
      <c r="D232" s="114" t="s">
        <v>657</v>
      </c>
      <c r="E232" s="115">
        <v>180</v>
      </c>
      <c r="F232" s="111">
        <v>250</v>
      </c>
      <c r="G232" s="114" t="s">
        <v>584</v>
      </c>
      <c r="H232" s="126">
        <v>10254.99</v>
      </c>
      <c r="I232" s="168" t="s">
        <v>647</v>
      </c>
      <c r="J232" s="113" t="s">
        <v>902</v>
      </c>
    </row>
    <row r="233" spans="1:10" ht="135" x14ac:dyDescent="0.2">
      <c r="A233" s="178">
        <v>192</v>
      </c>
      <c r="B233" s="112" t="s">
        <v>1043</v>
      </c>
      <c r="C233" s="188"/>
      <c r="D233" s="116" t="s">
        <v>657</v>
      </c>
      <c r="E233" s="181">
        <v>150</v>
      </c>
      <c r="F233" s="116" t="s">
        <v>744</v>
      </c>
      <c r="G233" s="116" t="s">
        <v>584</v>
      </c>
      <c r="H233" s="187">
        <v>3648.22</v>
      </c>
      <c r="I233" s="179" t="s">
        <v>731</v>
      </c>
      <c r="J233" s="113" t="s">
        <v>960</v>
      </c>
    </row>
    <row r="234" spans="1:10" ht="146.25" x14ac:dyDescent="0.25">
      <c r="A234" s="176">
        <v>193</v>
      </c>
      <c r="B234" s="156" t="s">
        <v>745</v>
      </c>
      <c r="C234" s="113"/>
      <c r="D234" s="114" t="s">
        <v>657</v>
      </c>
      <c r="E234" s="115">
        <v>250</v>
      </c>
      <c r="F234" s="111">
        <v>300</v>
      </c>
      <c r="G234" s="114" t="s">
        <v>584</v>
      </c>
      <c r="H234" s="180">
        <v>15409.14</v>
      </c>
      <c r="I234" s="168" t="s">
        <v>669</v>
      </c>
      <c r="J234" s="113" t="s">
        <v>927</v>
      </c>
    </row>
    <row r="235" spans="1:10" ht="135" x14ac:dyDescent="0.25">
      <c r="A235" s="176">
        <v>194</v>
      </c>
      <c r="B235" s="113" t="s">
        <v>958</v>
      </c>
      <c r="C235" s="113"/>
      <c r="D235" s="114" t="s">
        <v>657</v>
      </c>
      <c r="E235" s="115">
        <v>560</v>
      </c>
      <c r="F235" s="166" t="s">
        <v>959</v>
      </c>
      <c r="G235" s="114" t="s">
        <v>584</v>
      </c>
      <c r="H235" s="180">
        <v>13620.02</v>
      </c>
      <c r="I235" s="168" t="s">
        <v>731</v>
      </c>
      <c r="J235" s="113" t="s">
        <v>960</v>
      </c>
    </row>
    <row r="236" spans="1:10" ht="112.5" x14ac:dyDescent="0.25">
      <c r="A236" s="176">
        <v>195</v>
      </c>
      <c r="B236" s="112" t="s">
        <v>746</v>
      </c>
      <c r="C236" s="113"/>
      <c r="D236" s="114" t="s">
        <v>657</v>
      </c>
      <c r="E236" s="115">
        <v>170</v>
      </c>
      <c r="F236" s="111">
        <v>600</v>
      </c>
      <c r="G236" s="114" t="s">
        <v>584</v>
      </c>
      <c r="H236" s="117">
        <v>28528.9</v>
      </c>
      <c r="I236" s="114" t="s">
        <v>652</v>
      </c>
      <c r="J236" s="113" t="s">
        <v>906</v>
      </c>
    </row>
    <row r="237" spans="1:10" ht="146.25" x14ac:dyDescent="0.25">
      <c r="A237" s="176">
        <v>196</v>
      </c>
      <c r="B237" s="156" t="s">
        <v>747</v>
      </c>
      <c r="C237" s="113"/>
      <c r="D237" s="114" t="s">
        <v>657</v>
      </c>
      <c r="E237" s="115">
        <v>1040</v>
      </c>
      <c r="F237" s="111">
        <v>1000</v>
      </c>
      <c r="G237" s="114" t="s">
        <v>584</v>
      </c>
      <c r="H237" s="117">
        <v>203470.88</v>
      </c>
      <c r="I237" s="114" t="s">
        <v>650</v>
      </c>
      <c r="J237" s="113" t="s">
        <v>927</v>
      </c>
    </row>
    <row r="238" spans="1:10" ht="90" x14ac:dyDescent="0.25">
      <c r="A238" s="176">
        <v>197</v>
      </c>
      <c r="B238" s="175" t="s">
        <v>961</v>
      </c>
      <c r="C238" s="113"/>
      <c r="D238" s="114" t="s">
        <v>657</v>
      </c>
      <c r="E238" s="115">
        <v>170</v>
      </c>
      <c r="F238" s="111">
        <v>200</v>
      </c>
      <c r="G238" s="114" t="s">
        <v>584</v>
      </c>
      <c r="H238" s="117">
        <v>7284.91</v>
      </c>
      <c r="I238" s="114" t="s">
        <v>748</v>
      </c>
      <c r="J238" s="113" t="s">
        <v>962</v>
      </c>
    </row>
    <row r="239" spans="1:10" ht="146.25" x14ac:dyDescent="0.2">
      <c r="A239" s="178">
        <v>198</v>
      </c>
      <c r="B239" s="112" t="s">
        <v>1044</v>
      </c>
      <c r="C239" s="188"/>
      <c r="D239" s="116" t="s">
        <v>657</v>
      </c>
      <c r="E239" s="181">
        <v>800</v>
      </c>
      <c r="F239" s="182">
        <v>400</v>
      </c>
      <c r="G239" s="116" t="s">
        <v>584</v>
      </c>
      <c r="H239" s="184">
        <v>49309.26</v>
      </c>
      <c r="I239" s="116" t="s">
        <v>669</v>
      </c>
      <c r="J239" s="113" t="s">
        <v>927</v>
      </c>
    </row>
    <row r="240" spans="1:10" ht="90" x14ac:dyDescent="0.25">
      <c r="A240" s="176">
        <v>199</v>
      </c>
      <c r="B240" s="113" t="s">
        <v>963</v>
      </c>
      <c r="C240" s="113"/>
      <c r="D240" s="114" t="s">
        <v>657</v>
      </c>
      <c r="E240" s="115">
        <v>500</v>
      </c>
      <c r="F240" s="186">
        <v>200</v>
      </c>
      <c r="G240" s="114" t="s">
        <v>584</v>
      </c>
      <c r="H240" s="180">
        <v>21426.21</v>
      </c>
      <c r="I240" s="114" t="s">
        <v>748</v>
      </c>
      <c r="J240" s="113" t="s">
        <v>962</v>
      </c>
    </row>
    <row r="241" spans="1:10" ht="90" x14ac:dyDescent="0.25">
      <c r="A241" s="176">
        <v>200</v>
      </c>
      <c r="B241" s="175" t="s">
        <v>964</v>
      </c>
      <c r="C241" s="113"/>
      <c r="D241" s="114" t="s">
        <v>657</v>
      </c>
      <c r="E241" s="115">
        <v>700</v>
      </c>
      <c r="F241" s="166" t="s">
        <v>901</v>
      </c>
      <c r="G241" s="114" t="s">
        <v>584</v>
      </c>
      <c r="H241" s="180">
        <v>29996.69</v>
      </c>
      <c r="I241" s="114" t="s">
        <v>748</v>
      </c>
      <c r="J241" s="113" t="s">
        <v>962</v>
      </c>
    </row>
    <row r="242" spans="1:10" ht="90" x14ac:dyDescent="0.25">
      <c r="A242" s="178">
        <v>201</v>
      </c>
      <c r="B242" s="113" t="s">
        <v>965</v>
      </c>
      <c r="C242" s="113"/>
      <c r="D242" s="114" t="s">
        <v>657</v>
      </c>
      <c r="E242" s="115">
        <v>250</v>
      </c>
      <c r="F242" s="172" t="s">
        <v>901</v>
      </c>
      <c r="G242" s="114" t="s">
        <v>584</v>
      </c>
      <c r="H242" s="180">
        <v>10713.1</v>
      </c>
      <c r="I242" s="114" t="s">
        <v>748</v>
      </c>
      <c r="J242" s="113" t="s">
        <v>962</v>
      </c>
    </row>
    <row r="243" spans="1:10" ht="146.25" x14ac:dyDescent="0.25">
      <c r="A243" s="176">
        <v>202</v>
      </c>
      <c r="B243" s="156" t="s">
        <v>749</v>
      </c>
      <c r="C243" s="113"/>
      <c r="D243" s="114" t="s">
        <v>657</v>
      </c>
      <c r="E243" s="115">
        <v>100</v>
      </c>
      <c r="F243" s="111">
        <v>400</v>
      </c>
      <c r="G243" s="114" t="s">
        <v>584</v>
      </c>
      <c r="H243" s="117">
        <v>6163.66</v>
      </c>
      <c r="I243" s="114" t="s">
        <v>669</v>
      </c>
      <c r="J243" s="113" t="s">
        <v>927</v>
      </c>
    </row>
    <row r="244" spans="1:10" x14ac:dyDescent="0.25">
      <c r="A244" s="364" t="s">
        <v>750</v>
      </c>
      <c r="B244" s="365"/>
      <c r="C244" s="365"/>
      <c r="D244" s="365"/>
      <c r="E244" s="365"/>
      <c r="F244" s="365"/>
      <c r="G244" s="365"/>
      <c r="H244" s="365"/>
      <c r="I244" s="365"/>
      <c r="J244" s="366"/>
    </row>
    <row r="245" spans="1:10" ht="259.5" customHeight="1" x14ac:dyDescent="0.25">
      <c r="A245" s="79"/>
      <c r="B245" s="80" t="s">
        <v>551</v>
      </c>
      <c r="C245" s="80" t="s">
        <v>548</v>
      </c>
      <c r="D245" s="103" t="s">
        <v>500</v>
      </c>
      <c r="E245" s="104">
        <v>150</v>
      </c>
      <c r="F245" s="88" t="s">
        <v>552</v>
      </c>
      <c r="G245" s="106" t="s">
        <v>472</v>
      </c>
      <c r="H245" s="107">
        <v>11180.32</v>
      </c>
      <c r="I245" s="86" t="s">
        <v>349</v>
      </c>
      <c r="J245" s="159" t="s">
        <v>553</v>
      </c>
    </row>
    <row r="246" spans="1:10" ht="33.75" x14ac:dyDescent="0.25">
      <c r="A246" s="176">
        <v>203</v>
      </c>
      <c r="B246" s="113" t="s">
        <v>966</v>
      </c>
      <c r="C246" s="156" t="s">
        <v>751</v>
      </c>
      <c r="D246" s="114" t="s">
        <v>657</v>
      </c>
      <c r="E246" s="115">
        <v>3960</v>
      </c>
      <c r="F246" s="113"/>
      <c r="G246" s="114" t="s">
        <v>584</v>
      </c>
      <c r="H246" s="117">
        <v>270099.63</v>
      </c>
      <c r="I246" s="113"/>
      <c r="J246" s="113"/>
    </row>
    <row r="247" spans="1:10" ht="45" x14ac:dyDescent="0.25">
      <c r="A247" s="176">
        <v>204</v>
      </c>
      <c r="B247" s="112" t="s">
        <v>752</v>
      </c>
      <c r="C247" s="113"/>
      <c r="D247" s="114" t="s">
        <v>371</v>
      </c>
      <c r="E247" s="115">
        <v>365</v>
      </c>
      <c r="F247" s="113"/>
      <c r="G247" s="114" t="s">
        <v>584</v>
      </c>
      <c r="H247" s="115">
        <v>256.43</v>
      </c>
      <c r="I247" s="114" t="s">
        <v>373</v>
      </c>
      <c r="J247" s="113" t="s">
        <v>967</v>
      </c>
    </row>
    <row r="248" spans="1:10" ht="112.5" x14ac:dyDescent="0.25">
      <c r="A248" s="176">
        <v>205</v>
      </c>
      <c r="B248" s="112" t="s">
        <v>1054</v>
      </c>
      <c r="C248" s="156" t="s">
        <v>753</v>
      </c>
      <c r="D248" s="114" t="s">
        <v>657</v>
      </c>
      <c r="E248" s="115">
        <v>4401</v>
      </c>
      <c r="F248" s="111">
        <v>1020</v>
      </c>
      <c r="G248" s="114" t="s">
        <v>584</v>
      </c>
      <c r="H248" s="117">
        <v>861033.97</v>
      </c>
      <c r="I248" s="114" t="s">
        <v>650</v>
      </c>
      <c r="J248" s="113" t="s">
        <v>911</v>
      </c>
    </row>
    <row r="249" spans="1:10" ht="112.5" x14ac:dyDescent="0.25">
      <c r="A249" s="176">
        <v>206</v>
      </c>
      <c r="B249" s="112" t="s">
        <v>754</v>
      </c>
      <c r="C249" s="156" t="s">
        <v>755</v>
      </c>
      <c r="D249" s="114" t="s">
        <v>657</v>
      </c>
      <c r="E249" s="115">
        <v>2600</v>
      </c>
      <c r="F249" s="111">
        <v>500</v>
      </c>
      <c r="G249" s="114" t="s">
        <v>584</v>
      </c>
      <c r="H249" s="117">
        <v>508677.19</v>
      </c>
      <c r="I249" s="114" t="s">
        <v>650</v>
      </c>
      <c r="J249" s="113" t="s">
        <v>911</v>
      </c>
    </row>
    <row r="250" spans="1:10" ht="112.5" x14ac:dyDescent="0.25">
      <c r="A250" s="176">
        <v>207</v>
      </c>
      <c r="B250" s="112" t="s">
        <v>756</v>
      </c>
      <c r="C250" s="156" t="s">
        <v>757</v>
      </c>
      <c r="D250" s="114" t="s">
        <v>657</v>
      </c>
      <c r="E250" s="115">
        <v>1600</v>
      </c>
      <c r="F250" s="111">
        <v>800</v>
      </c>
      <c r="G250" s="114" t="s">
        <v>584</v>
      </c>
      <c r="H250" s="117">
        <v>313032.12</v>
      </c>
      <c r="I250" s="114" t="s">
        <v>650</v>
      </c>
      <c r="J250" s="113" t="s">
        <v>911</v>
      </c>
    </row>
    <row r="251" spans="1:10" x14ac:dyDescent="0.25">
      <c r="A251" s="364" t="s">
        <v>758</v>
      </c>
      <c r="B251" s="365"/>
      <c r="C251" s="365"/>
      <c r="D251" s="365"/>
      <c r="E251" s="365"/>
      <c r="F251" s="365"/>
      <c r="G251" s="365"/>
      <c r="H251" s="365"/>
      <c r="I251" s="365"/>
      <c r="J251" s="366"/>
    </row>
    <row r="252" spans="1:10" ht="60.75" customHeight="1" x14ac:dyDescent="0.25">
      <c r="A252" s="79"/>
      <c r="B252" s="80" t="s">
        <v>547</v>
      </c>
      <c r="C252" s="80" t="s">
        <v>548</v>
      </c>
      <c r="D252" s="103" t="s">
        <v>500</v>
      </c>
      <c r="E252" s="104">
        <v>3307</v>
      </c>
      <c r="F252" s="88" t="s">
        <v>549</v>
      </c>
      <c r="G252" s="106" t="s">
        <v>550</v>
      </c>
      <c r="H252" s="107">
        <v>3292.8442433999999</v>
      </c>
      <c r="I252" s="86"/>
      <c r="J252" s="159" t="s">
        <v>349</v>
      </c>
    </row>
    <row r="253" spans="1:10" ht="123.75" x14ac:dyDescent="0.25">
      <c r="A253" s="155">
        <v>208</v>
      </c>
      <c r="B253" s="112" t="s">
        <v>1055</v>
      </c>
      <c r="C253" s="113"/>
      <c r="D253" s="114" t="s">
        <v>759</v>
      </c>
      <c r="E253" s="115">
        <v>65</v>
      </c>
      <c r="F253" s="111">
        <v>100</v>
      </c>
      <c r="G253" s="114" t="s">
        <v>760</v>
      </c>
      <c r="H253" s="117">
        <v>1849841.05</v>
      </c>
      <c r="I253" s="114" t="s">
        <v>761</v>
      </c>
      <c r="J253" s="112" t="s">
        <v>1056</v>
      </c>
    </row>
    <row r="254" spans="1:10" ht="146.25" x14ac:dyDescent="0.25">
      <c r="A254" s="155">
        <v>209</v>
      </c>
      <c r="B254" s="156" t="s">
        <v>762</v>
      </c>
      <c r="C254" s="113"/>
      <c r="D254" s="114" t="s">
        <v>759</v>
      </c>
      <c r="E254" s="189">
        <v>6.82</v>
      </c>
      <c r="F254" s="111">
        <v>300</v>
      </c>
      <c r="G254" s="114" t="s">
        <v>760</v>
      </c>
      <c r="H254" s="117">
        <v>444758.74</v>
      </c>
      <c r="I254" s="114" t="s">
        <v>669</v>
      </c>
      <c r="J254" s="113" t="s">
        <v>927</v>
      </c>
    </row>
    <row r="255" spans="1:10" ht="135" x14ac:dyDescent="0.25">
      <c r="A255" s="155">
        <v>210</v>
      </c>
      <c r="B255" s="156" t="s">
        <v>763</v>
      </c>
      <c r="C255" s="113"/>
      <c r="D255" s="114" t="s">
        <v>759</v>
      </c>
      <c r="E255" s="189">
        <v>16</v>
      </c>
      <c r="F255" s="111">
        <v>100</v>
      </c>
      <c r="G255" s="114" t="s">
        <v>760</v>
      </c>
      <c r="H255" s="117">
        <v>455345.49</v>
      </c>
      <c r="I255" s="114" t="s">
        <v>761</v>
      </c>
      <c r="J255" s="113" t="s">
        <v>968</v>
      </c>
    </row>
    <row r="256" spans="1:10" ht="146.25" x14ac:dyDescent="0.25">
      <c r="A256" s="155">
        <v>211</v>
      </c>
      <c r="B256" s="113" t="s">
        <v>969</v>
      </c>
      <c r="C256" s="113"/>
      <c r="D256" s="114" t="s">
        <v>759</v>
      </c>
      <c r="E256" s="189">
        <v>73.010000000000005</v>
      </c>
      <c r="F256" s="111">
        <v>300</v>
      </c>
      <c r="G256" s="114" t="s">
        <v>760</v>
      </c>
      <c r="H256" s="117">
        <v>4761266.2300000004</v>
      </c>
      <c r="I256" s="114" t="s">
        <v>669</v>
      </c>
      <c r="J256" s="113" t="s">
        <v>927</v>
      </c>
    </row>
    <row r="257" spans="1:10" ht="146.25" x14ac:dyDescent="0.25">
      <c r="A257" s="155">
        <v>212</v>
      </c>
      <c r="B257" s="156" t="s">
        <v>764</v>
      </c>
      <c r="C257" s="113"/>
      <c r="D257" s="114" t="s">
        <v>759</v>
      </c>
      <c r="E257" s="189">
        <v>18.62</v>
      </c>
      <c r="F257" s="111">
        <v>300</v>
      </c>
      <c r="G257" s="114" t="s">
        <v>760</v>
      </c>
      <c r="H257" s="117">
        <v>1214282.6599999999</v>
      </c>
      <c r="I257" s="168" t="s">
        <v>669</v>
      </c>
      <c r="J257" s="113" t="s">
        <v>927</v>
      </c>
    </row>
    <row r="258" spans="1:10" ht="146.25" x14ac:dyDescent="0.25">
      <c r="A258" s="155">
        <v>213</v>
      </c>
      <c r="B258" s="112" t="s">
        <v>765</v>
      </c>
      <c r="C258" s="113"/>
      <c r="D258" s="114" t="s">
        <v>759</v>
      </c>
      <c r="E258" s="189">
        <v>5.52</v>
      </c>
      <c r="F258" s="111">
        <v>300</v>
      </c>
      <c r="G258" s="114" t="s">
        <v>760</v>
      </c>
      <c r="H258" s="117">
        <v>359980.68</v>
      </c>
      <c r="I258" s="168" t="s">
        <v>669</v>
      </c>
      <c r="J258" s="113" t="s">
        <v>927</v>
      </c>
    </row>
    <row r="259" spans="1:10" ht="146.25" x14ac:dyDescent="0.25">
      <c r="A259" s="155">
        <v>214</v>
      </c>
      <c r="B259" s="112" t="s">
        <v>766</v>
      </c>
      <c r="C259" s="113"/>
      <c r="D259" s="114" t="s">
        <v>759</v>
      </c>
      <c r="E259" s="189">
        <v>25.3</v>
      </c>
      <c r="F259" s="111">
        <v>300</v>
      </c>
      <c r="G259" s="114" t="s">
        <v>760</v>
      </c>
      <c r="H259" s="117">
        <v>1649911.46</v>
      </c>
      <c r="I259" s="168" t="s">
        <v>669</v>
      </c>
      <c r="J259" s="113" t="s">
        <v>927</v>
      </c>
    </row>
    <row r="260" spans="1:10" ht="146.25" x14ac:dyDescent="0.25">
      <c r="A260" s="155">
        <v>215</v>
      </c>
      <c r="B260" s="112" t="s">
        <v>767</v>
      </c>
      <c r="C260" s="113"/>
      <c r="D260" s="114" t="s">
        <v>759</v>
      </c>
      <c r="E260" s="189">
        <v>4.99</v>
      </c>
      <c r="F260" s="111">
        <v>300</v>
      </c>
      <c r="G260" s="114" t="s">
        <v>760</v>
      </c>
      <c r="H260" s="117">
        <v>325417.32</v>
      </c>
      <c r="I260" s="168" t="s">
        <v>669</v>
      </c>
      <c r="J260" s="113" t="s">
        <v>927</v>
      </c>
    </row>
    <row r="261" spans="1:10" ht="146.25" x14ac:dyDescent="0.25">
      <c r="A261" s="155">
        <v>216</v>
      </c>
      <c r="B261" s="112" t="s">
        <v>10</v>
      </c>
      <c r="C261" s="113"/>
      <c r="D261" s="114" t="s">
        <v>759</v>
      </c>
      <c r="E261" s="189">
        <v>63</v>
      </c>
      <c r="F261" s="111">
        <v>300</v>
      </c>
      <c r="G261" s="114" t="s">
        <v>760</v>
      </c>
      <c r="H261" s="117">
        <v>4108475.17</v>
      </c>
      <c r="I261" s="168" t="s">
        <v>669</v>
      </c>
      <c r="J261" s="112" t="s">
        <v>11</v>
      </c>
    </row>
    <row r="262" spans="1:10" ht="135" x14ac:dyDescent="0.25">
      <c r="A262" s="155">
        <v>217</v>
      </c>
      <c r="B262" s="112" t="s">
        <v>768</v>
      </c>
      <c r="C262" s="113"/>
      <c r="D262" s="114" t="s">
        <v>759</v>
      </c>
      <c r="E262" s="189">
        <v>65</v>
      </c>
      <c r="F262" s="111">
        <v>100</v>
      </c>
      <c r="G262" s="114" t="s">
        <v>760</v>
      </c>
      <c r="H262" s="117">
        <v>1849841.05</v>
      </c>
      <c r="I262" s="130" t="s">
        <v>761</v>
      </c>
      <c r="J262" s="113" t="s">
        <v>968</v>
      </c>
    </row>
    <row r="263" spans="1:10" ht="135" x14ac:dyDescent="0.25">
      <c r="A263" s="155">
        <v>218</v>
      </c>
      <c r="B263" s="156" t="s">
        <v>769</v>
      </c>
      <c r="C263" s="113"/>
      <c r="D263" s="114" t="s">
        <v>759</v>
      </c>
      <c r="E263" s="189">
        <v>34.56</v>
      </c>
      <c r="F263" s="111">
        <v>100</v>
      </c>
      <c r="G263" s="114" t="s">
        <v>760</v>
      </c>
      <c r="H263" s="117">
        <v>983546.26</v>
      </c>
      <c r="I263" s="130" t="s">
        <v>761</v>
      </c>
      <c r="J263" s="113" t="s">
        <v>968</v>
      </c>
    </row>
    <row r="264" spans="1:10" ht="135" x14ac:dyDescent="0.25">
      <c r="A264" s="155">
        <v>219</v>
      </c>
      <c r="B264" s="112" t="s">
        <v>1057</v>
      </c>
      <c r="C264" s="113"/>
      <c r="D264" s="114" t="s">
        <v>759</v>
      </c>
      <c r="E264" s="189">
        <v>6.08</v>
      </c>
      <c r="F264" s="111">
        <v>100</v>
      </c>
      <c r="G264" s="114" t="s">
        <v>760</v>
      </c>
      <c r="H264" s="117">
        <v>173031.29</v>
      </c>
      <c r="I264" s="130" t="s">
        <v>761</v>
      </c>
      <c r="J264" s="113" t="s">
        <v>968</v>
      </c>
    </row>
    <row r="265" spans="1:10" ht="146.25" x14ac:dyDescent="0.25">
      <c r="A265" s="155">
        <v>220</v>
      </c>
      <c r="B265" s="156" t="s">
        <v>770</v>
      </c>
      <c r="C265" s="113"/>
      <c r="D265" s="114" t="s">
        <v>759</v>
      </c>
      <c r="E265" s="115">
        <v>9.98</v>
      </c>
      <c r="F265" s="111">
        <v>300</v>
      </c>
      <c r="G265" s="114" t="s">
        <v>760</v>
      </c>
      <c r="H265" s="117">
        <v>650834.64</v>
      </c>
      <c r="I265" s="114" t="s">
        <v>669</v>
      </c>
      <c r="J265" s="113" t="s">
        <v>927</v>
      </c>
    </row>
    <row r="266" spans="1:10" ht="135" x14ac:dyDescent="0.25">
      <c r="A266" s="155">
        <v>221</v>
      </c>
      <c r="B266" s="156" t="s">
        <v>771</v>
      </c>
      <c r="C266" s="113"/>
      <c r="D266" s="114" t="s">
        <v>759</v>
      </c>
      <c r="E266" s="115">
        <v>3.94</v>
      </c>
      <c r="F266" s="111">
        <v>100</v>
      </c>
      <c r="G266" s="114" t="s">
        <v>760</v>
      </c>
      <c r="H266" s="117">
        <v>112128.83</v>
      </c>
      <c r="I266" s="114" t="s">
        <v>761</v>
      </c>
      <c r="J266" s="113" t="s">
        <v>968</v>
      </c>
    </row>
    <row r="267" spans="1:10" ht="146.25" x14ac:dyDescent="0.25">
      <c r="A267" s="190">
        <v>222</v>
      </c>
      <c r="B267" s="112" t="s">
        <v>1058</v>
      </c>
      <c r="C267" s="113"/>
      <c r="D267" s="116" t="s">
        <v>759</v>
      </c>
      <c r="E267" s="181">
        <v>6.38</v>
      </c>
      <c r="F267" s="182">
        <v>300</v>
      </c>
      <c r="G267" s="116" t="s">
        <v>760</v>
      </c>
      <c r="H267" s="184">
        <v>416064.63</v>
      </c>
      <c r="I267" s="116" t="s">
        <v>669</v>
      </c>
      <c r="J267" s="113" t="s">
        <v>927</v>
      </c>
    </row>
    <row r="268" spans="1:10" ht="146.25" x14ac:dyDescent="0.25">
      <c r="A268" s="155">
        <v>223</v>
      </c>
      <c r="B268" s="112" t="s">
        <v>772</v>
      </c>
      <c r="C268" s="113"/>
      <c r="D268" s="114" t="s">
        <v>759</v>
      </c>
      <c r="E268" s="115">
        <v>124.13</v>
      </c>
      <c r="F268" s="111">
        <v>300</v>
      </c>
      <c r="G268" s="114" t="s">
        <v>760</v>
      </c>
      <c r="H268" s="117">
        <v>8095000.3700000001</v>
      </c>
      <c r="I268" s="168" t="s">
        <v>669</v>
      </c>
      <c r="J268" s="113" t="s">
        <v>927</v>
      </c>
    </row>
    <row r="269" spans="1:10" ht="146.25" x14ac:dyDescent="0.25">
      <c r="A269" s="155">
        <v>224</v>
      </c>
      <c r="B269" s="156" t="s">
        <v>773</v>
      </c>
      <c r="C269" s="113"/>
      <c r="D269" s="114" t="s">
        <v>759</v>
      </c>
      <c r="E269" s="115">
        <v>120.58</v>
      </c>
      <c r="F269" s="111">
        <v>300</v>
      </c>
      <c r="G269" s="114" t="s">
        <v>760</v>
      </c>
      <c r="H269" s="117">
        <v>7863491.0499999998</v>
      </c>
      <c r="I269" s="168" t="s">
        <v>669</v>
      </c>
      <c r="J269" s="113" t="s">
        <v>927</v>
      </c>
    </row>
    <row r="270" spans="1:10" ht="146.25" x14ac:dyDescent="0.25">
      <c r="A270" s="155">
        <v>225</v>
      </c>
      <c r="B270" s="156" t="s">
        <v>774</v>
      </c>
      <c r="C270" s="113"/>
      <c r="D270" s="114" t="s">
        <v>759</v>
      </c>
      <c r="E270" s="189">
        <v>9.7899999999999991</v>
      </c>
      <c r="F270" s="111">
        <v>300</v>
      </c>
      <c r="G270" s="114" t="s">
        <v>760</v>
      </c>
      <c r="H270" s="117">
        <v>638444</v>
      </c>
      <c r="I270" s="168" t="s">
        <v>669</v>
      </c>
      <c r="J270" s="113" t="s">
        <v>927</v>
      </c>
    </row>
    <row r="271" spans="1:10" ht="146.25" x14ac:dyDescent="0.25">
      <c r="A271" s="155">
        <v>226</v>
      </c>
      <c r="B271" s="156" t="s">
        <v>775</v>
      </c>
      <c r="C271" s="113"/>
      <c r="D271" s="114" t="s">
        <v>759</v>
      </c>
      <c r="E271" s="189">
        <v>71.040000000000006</v>
      </c>
      <c r="F271" s="111">
        <v>300</v>
      </c>
      <c r="G271" s="114" t="s">
        <v>760</v>
      </c>
      <c r="H271" s="117">
        <v>4632794.8600000003</v>
      </c>
      <c r="I271" s="168" t="s">
        <v>669</v>
      </c>
      <c r="J271" s="113" t="s">
        <v>927</v>
      </c>
    </row>
    <row r="272" spans="1:10" ht="146.25" x14ac:dyDescent="0.25">
      <c r="A272" s="155">
        <v>227</v>
      </c>
      <c r="B272" s="156" t="s">
        <v>776</v>
      </c>
      <c r="C272" s="113"/>
      <c r="D272" s="114" t="s">
        <v>759</v>
      </c>
      <c r="E272" s="189">
        <v>75.89</v>
      </c>
      <c r="F272" s="111">
        <v>300</v>
      </c>
      <c r="G272" s="114" t="s">
        <v>760</v>
      </c>
      <c r="H272" s="117">
        <v>4949082.24</v>
      </c>
      <c r="I272" s="168" t="s">
        <v>669</v>
      </c>
      <c r="J272" s="112" t="s">
        <v>12</v>
      </c>
    </row>
    <row r="273" spans="1:10" ht="135" x14ac:dyDescent="0.25">
      <c r="A273" s="155">
        <v>228</v>
      </c>
      <c r="B273" s="156" t="s">
        <v>777</v>
      </c>
      <c r="C273" s="113"/>
      <c r="D273" s="114" t="s">
        <v>759</v>
      </c>
      <c r="E273" s="189">
        <v>9.1199999999999992</v>
      </c>
      <c r="F273" s="111">
        <v>100</v>
      </c>
      <c r="G273" s="114" t="s">
        <v>760</v>
      </c>
      <c r="H273" s="117">
        <v>259546.93</v>
      </c>
      <c r="I273" s="130" t="s">
        <v>761</v>
      </c>
      <c r="J273" s="113" t="s">
        <v>968</v>
      </c>
    </row>
    <row r="274" spans="1:10" ht="135" x14ac:dyDescent="0.25">
      <c r="A274" s="155">
        <v>229</v>
      </c>
      <c r="B274" s="156" t="s">
        <v>778</v>
      </c>
      <c r="C274" s="113"/>
      <c r="D274" s="114" t="s">
        <v>759</v>
      </c>
      <c r="E274" s="189">
        <v>47.55</v>
      </c>
      <c r="F274" s="111">
        <v>100</v>
      </c>
      <c r="G274" s="114" t="s">
        <v>760</v>
      </c>
      <c r="H274" s="117">
        <v>1353229.88</v>
      </c>
      <c r="I274" s="130" t="s">
        <v>761</v>
      </c>
      <c r="J274" s="113" t="s">
        <v>968</v>
      </c>
    </row>
    <row r="275" spans="1:10" ht="135" x14ac:dyDescent="0.25">
      <c r="A275" s="157">
        <v>230</v>
      </c>
      <c r="B275" s="119" t="s">
        <v>779</v>
      </c>
      <c r="C275" s="149"/>
      <c r="D275" s="120" t="s">
        <v>759</v>
      </c>
      <c r="E275" s="191">
        <v>38</v>
      </c>
      <c r="F275" s="118">
        <v>100</v>
      </c>
      <c r="G275" s="120" t="s">
        <v>760</v>
      </c>
      <c r="H275" s="123">
        <v>1081445.54</v>
      </c>
      <c r="I275" s="145" t="s">
        <v>761</v>
      </c>
      <c r="J275" s="113" t="s">
        <v>968</v>
      </c>
    </row>
    <row r="276" spans="1:10" ht="135" x14ac:dyDescent="0.25">
      <c r="A276" s="155">
        <v>231</v>
      </c>
      <c r="B276" s="156" t="s">
        <v>780</v>
      </c>
      <c r="C276" s="113"/>
      <c r="D276" s="114" t="s">
        <v>759</v>
      </c>
      <c r="E276" s="189">
        <v>4</v>
      </c>
      <c r="F276" s="111">
        <v>100</v>
      </c>
      <c r="G276" s="114" t="s">
        <v>760</v>
      </c>
      <c r="H276" s="117">
        <v>113836.37</v>
      </c>
      <c r="I276" s="130" t="s">
        <v>761</v>
      </c>
      <c r="J276" s="113" t="s">
        <v>968</v>
      </c>
    </row>
    <row r="277" spans="1:10" ht="135" x14ac:dyDescent="0.25">
      <c r="A277" s="155">
        <v>232</v>
      </c>
      <c r="B277" s="112" t="s">
        <v>781</v>
      </c>
      <c r="C277" s="113"/>
      <c r="D277" s="114" t="s">
        <v>759</v>
      </c>
      <c r="E277" s="375">
        <v>83.37</v>
      </c>
      <c r="F277" s="111">
        <v>100</v>
      </c>
      <c r="G277" s="114" t="s">
        <v>760</v>
      </c>
      <c r="H277" s="117">
        <v>2372663.0499999998</v>
      </c>
      <c r="I277" s="130" t="s">
        <v>761</v>
      </c>
      <c r="J277" s="113" t="s">
        <v>968</v>
      </c>
    </row>
    <row r="278" spans="1:10" ht="22.5" x14ac:dyDescent="0.25">
      <c r="A278" s="190">
        <v>233</v>
      </c>
      <c r="B278" s="113" t="s">
        <v>971</v>
      </c>
      <c r="C278" s="175"/>
      <c r="D278" s="116" t="s">
        <v>759</v>
      </c>
      <c r="E278" s="376"/>
      <c r="F278" s="175"/>
      <c r="G278" s="116" t="s">
        <v>760</v>
      </c>
      <c r="H278" s="181">
        <v>0</v>
      </c>
      <c r="I278" s="175"/>
      <c r="J278" s="175"/>
    </row>
    <row r="279" spans="1:10" ht="33.75" x14ac:dyDescent="0.25">
      <c r="A279" s="157">
        <v>234</v>
      </c>
      <c r="B279" s="119" t="s">
        <v>1059</v>
      </c>
      <c r="C279" s="149"/>
      <c r="D279" s="120" t="s">
        <v>759</v>
      </c>
      <c r="E279" s="376"/>
      <c r="F279" s="149"/>
      <c r="G279" s="120" t="s">
        <v>760</v>
      </c>
      <c r="H279" s="121">
        <v>0</v>
      </c>
      <c r="I279" s="149"/>
      <c r="J279" s="149"/>
    </row>
    <row r="280" spans="1:10" ht="135" x14ac:dyDescent="0.25">
      <c r="A280" s="155">
        <v>235</v>
      </c>
      <c r="B280" s="156" t="s">
        <v>782</v>
      </c>
      <c r="C280" s="113"/>
      <c r="D280" s="114" t="s">
        <v>759</v>
      </c>
      <c r="E280" s="189">
        <v>3.55</v>
      </c>
      <c r="F280" s="111">
        <v>100</v>
      </c>
      <c r="G280" s="114" t="s">
        <v>760</v>
      </c>
      <c r="H280" s="117">
        <v>100915.94</v>
      </c>
      <c r="I280" s="130" t="s">
        <v>761</v>
      </c>
      <c r="J280" s="113" t="s">
        <v>968</v>
      </c>
    </row>
    <row r="281" spans="1:10" ht="135" x14ac:dyDescent="0.25">
      <c r="A281" s="155">
        <v>236</v>
      </c>
      <c r="B281" s="112" t="s">
        <v>783</v>
      </c>
      <c r="C281" s="113"/>
      <c r="D281" s="114" t="s">
        <v>759</v>
      </c>
      <c r="E281" s="375">
        <v>19.37</v>
      </c>
      <c r="F281" s="111">
        <v>100</v>
      </c>
      <c r="G281" s="114" t="s">
        <v>760</v>
      </c>
      <c r="H281" s="117">
        <v>551338.01</v>
      </c>
      <c r="I281" s="130" t="s">
        <v>761</v>
      </c>
      <c r="J281" s="113" t="s">
        <v>968</v>
      </c>
    </row>
    <row r="282" spans="1:10" ht="33.75" x14ac:dyDescent="0.25">
      <c r="A282" s="155">
        <v>237</v>
      </c>
      <c r="B282" s="113" t="s">
        <v>972</v>
      </c>
      <c r="C282" s="113"/>
      <c r="D282" s="114" t="s">
        <v>759</v>
      </c>
      <c r="E282" s="376"/>
      <c r="F282" s="113"/>
      <c r="G282" s="114" t="s">
        <v>760</v>
      </c>
      <c r="H282" s="115">
        <v>0</v>
      </c>
      <c r="I282" s="113"/>
      <c r="J282" s="113"/>
    </row>
    <row r="283" spans="1:10" ht="22.5" x14ac:dyDescent="0.25">
      <c r="A283" s="155">
        <v>238</v>
      </c>
      <c r="B283" s="113" t="s">
        <v>973</v>
      </c>
      <c r="C283" s="113"/>
      <c r="D283" s="114" t="s">
        <v>759</v>
      </c>
      <c r="E283" s="377"/>
      <c r="F283" s="113"/>
      <c r="G283" s="114" t="s">
        <v>760</v>
      </c>
      <c r="H283" s="115">
        <v>0</v>
      </c>
      <c r="I283" s="113"/>
      <c r="J283" s="113"/>
    </row>
    <row r="284" spans="1:10" ht="146.25" x14ac:dyDescent="0.25">
      <c r="A284" s="155">
        <v>239</v>
      </c>
      <c r="B284" s="156" t="s">
        <v>784</v>
      </c>
      <c r="C284" s="113"/>
      <c r="D284" s="114" t="s">
        <v>759</v>
      </c>
      <c r="E284" s="115">
        <v>3.04</v>
      </c>
      <c r="F284" s="111">
        <v>300</v>
      </c>
      <c r="G284" s="114" t="s">
        <v>760</v>
      </c>
      <c r="H284" s="117">
        <v>198380.66</v>
      </c>
      <c r="I284" s="168" t="s">
        <v>669</v>
      </c>
      <c r="J284" s="113" t="s">
        <v>927</v>
      </c>
    </row>
    <row r="285" spans="1:10" ht="146.25" x14ac:dyDescent="0.25">
      <c r="A285" s="155">
        <v>240</v>
      </c>
      <c r="B285" s="156" t="s">
        <v>785</v>
      </c>
      <c r="C285" s="113"/>
      <c r="D285" s="114" t="s">
        <v>759</v>
      </c>
      <c r="E285" s="115">
        <v>1.21</v>
      </c>
      <c r="F285" s="111">
        <v>300</v>
      </c>
      <c r="G285" s="114" t="s">
        <v>760</v>
      </c>
      <c r="H285" s="117">
        <v>78843.600000000006</v>
      </c>
      <c r="I285" s="168" t="s">
        <v>669</v>
      </c>
      <c r="J285" s="113" t="s">
        <v>927</v>
      </c>
    </row>
    <row r="286" spans="1:10" ht="146.25" x14ac:dyDescent="0.25">
      <c r="A286" s="155">
        <v>241</v>
      </c>
      <c r="B286" s="112" t="s">
        <v>786</v>
      </c>
      <c r="C286" s="113"/>
      <c r="D286" s="114" t="s">
        <v>759</v>
      </c>
      <c r="E286" s="115">
        <v>1.33</v>
      </c>
      <c r="F286" s="111">
        <v>300</v>
      </c>
      <c r="G286" s="114" t="s">
        <v>760</v>
      </c>
      <c r="H286" s="117">
        <v>86473.62</v>
      </c>
      <c r="I286" s="168" t="s">
        <v>669</v>
      </c>
      <c r="J286" s="113" t="s">
        <v>927</v>
      </c>
    </row>
    <row r="287" spans="1:10" ht="146.25" x14ac:dyDescent="0.25">
      <c r="A287" s="155">
        <v>242</v>
      </c>
      <c r="B287" s="112" t="s">
        <v>787</v>
      </c>
      <c r="C287" s="113"/>
      <c r="D287" s="114" t="s">
        <v>759</v>
      </c>
      <c r="E287" s="115">
        <v>1.0900000000000001</v>
      </c>
      <c r="F287" s="111">
        <v>300</v>
      </c>
      <c r="G287" s="114" t="s">
        <v>760</v>
      </c>
      <c r="H287" s="180">
        <v>71213.570000000007</v>
      </c>
      <c r="I287" s="168" t="s">
        <v>669</v>
      </c>
      <c r="J287" s="113" t="s">
        <v>927</v>
      </c>
    </row>
    <row r="288" spans="1:10" ht="146.25" x14ac:dyDescent="0.25">
      <c r="A288" s="155">
        <v>243</v>
      </c>
      <c r="B288" s="156" t="s">
        <v>788</v>
      </c>
      <c r="C288" s="113"/>
      <c r="D288" s="114" t="s">
        <v>759</v>
      </c>
      <c r="E288" s="115">
        <v>1.05</v>
      </c>
      <c r="F288" s="111">
        <v>300</v>
      </c>
      <c r="G288" s="114" t="s">
        <v>760</v>
      </c>
      <c r="H288" s="180">
        <v>68670.23</v>
      </c>
      <c r="I288" s="168" t="s">
        <v>669</v>
      </c>
      <c r="J288" s="113" t="s">
        <v>927</v>
      </c>
    </row>
    <row r="289" spans="1:10" ht="146.25" x14ac:dyDescent="0.2">
      <c r="A289" s="190">
        <v>244</v>
      </c>
      <c r="B289" s="112" t="s">
        <v>1060</v>
      </c>
      <c r="C289" s="188"/>
      <c r="D289" s="116" t="s">
        <v>759</v>
      </c>
      <c r="E289" s="181">
        <v>0.86</v>
      </c>
      <c r="F289" s="182">
        <v>300</v>
      </c>
      <c r="G289" s="116" t="s">
        <v>760</v>
      </c>
      <c r="H289" s="183">
        <v>55953.52</v>
      </c>
      <c r="I289" s="179" t="s">
        <v>669</v>
      </c>
      <c r="J289" s="113" t="s">
        <v>927</v>
      </c>
    </row>
    <row r="290" spans="1:10" ht="146.25" x14ac:dyDescent="0.25">
      <c r="A290" s="155">
        <v>245</v>
      </c>
      <c r="B290" s="113" t="s">
        <v>974</v>
      </c>
      <c r="C290" s="113"/>
      <c r="D290" s="114" t="s">
        <v>759</v>
      </c>
      <c r="E290" s="115">
        <v>8.39</v>
      </c>
      <c r="F290" s="111">
        <v>300</v>
      </c>
      <c r="G290" s="114" t="s">
        <v>760</v>
      </c>
      <c r="H290" s="117">
        <v>546818.48</v>
      </c>
      <c r="I290" s="168" t="s">
        <v>669</v>
      </c>
      <c r="J290" s="113" t="s">
        <v>927</v>
      </c>
    </row>
    <row r="291" spans="1:10" ht="146.25" x14ac:dyDescent="0.25">
      <c r="A291" s="155">
        <v>246</v>
      </c>
      <c r="B291" s="156" t="s">
        <v>789</v>
      </c>
      <c r="C291" s="113"/>
      <c r="D291" s="114" t="s">
        <v>759</v>
      </c>
      <c r="E291" s="115">
        <v>0.9</v>
      </c>
      <c r="F291" s="111">
        <v>300</v>
      </c>
      <c r="G291" s="114" t="s">
        <v>760</v>
      </c>
      <c r="H291" s="117">
        <v>58496.86</v>
      </c>
      <c r="I291" s="168" t="s">
        <v>669</v>
      </c>
      <c r="J291" s="113" t="s">
        <v>927</v>
      </c>
    </row>
    <row r="292" spans="1:10" ht="146.25" x14ac:dyDescent="0.25">
      <c r="A292" s="155">
        <v>247</v>
      </c>
      <c r="B292" s="156" t="s">
        <v>790</v>
      </c>
      <c r="C292" s="113"/>
      <c r="D292" s="114" t="s">
        <v>759</v>
      </c>
      <c r="E292" s="115">
        <v>1.29</v>
      </c>
      <c r="F292" s="111">
        <v>300</v>
      </c>
      <c r="G292" s="114" t="s">
        <v>760</v>
      </c>
      <c r="H292" s="117">
        <v>83930.28</v>
      </c>
      <c r="I292" s="168" t="s">
        <v>669</v>
      </c>
      <c r="J292" s="113" t="s">
        <v>927</v>
      </c>
    </row>
    <row r="293" spans="1:10" ht="146.25" x14ac:dyDescent="0.25">
      <c r="A293" s="155">
        <v>248</v>
      </c>
      <c r="B293" s="156" t="s">
        <v>791</v>
      </c>
      <c r="C293" s="113"/>
      <c r="D293" s="114" t="s">
        <v>759</v>
      </c>
      <c r="E293" s="115">
        <v>0.66</v>
      </c>
      <c r="F293" s="111">
        <v>300</v>
      </c>
      <c r="G293" s="114" t="s">
        <v>760</v>
      </c>
      <c r="H293" s="117">
        <v>43236.81</v>
      </c>
      <c r="I293" s="168" t="s">
        <v>669</v>
      </c>
      <c r="J293" s="113" t="s">
        <v>927</v>
      </c>
    </row>
    <row r="294" spans="1:10" ht="146.25" x14ac:dyDescent="0.25">
      <c r="A294" s="190">
        <v>249</v>
      </c>
      <c r="B294" s="112" t="s">
        <v>1061</v>
      </c>
      <c r="C294" s="175"/>
      <c r="D294" s="116" t="s">
        <v>759</v>
      </c>
      <c r="E294" s="181">
        <v>2.15</v>
      </c>
      <c r="F294" s="182">
        <v>300</v>
      </c>
      <c r="G294" s="116" t="s">
        <v>760</v>
      </c>
      <c r="H294" s="184">
        <v>139883.79999999999</v>
      </c>
      <c r="I294" s="179" t="s">
        <v>669</v>
      </c>
      <c r="J294" s="113" t="s">
        <v>927</v>
      </c>
    </row>
    <row r="295" spans="1:10" ht="146.25" x14ac:dyDescent="0.25">
      <c r="A295" s="155">
        <v>250</v>
      </c>
      <c r="B295" s="156" t="s">
        <v>792</v>
      </c>
      <c r="C295" s="113"/>
      <c r="D295" s="114" t="s">
        <v>759</v>
      </c>
      <c r="E295" s="115">
        <v>1.99</v>
      </c>
      <c r="F295" s="111">
        <v>300</v>
      </c>
      <c r="G295" s="114" t="s">
        <v>760</v>
      </c>
      <c r="H295" s="117">
        <v>129710.43</v>
      </c>
      <c r="I295" s="168" t="s">
        <v>669</v>
      </c>
      <c r="J295" s="113" t="s">
        <v>927</v>
      </c>
    </row>
    <row r="296" spans="1:10" ht="146.25" x14ac:dyDescent="0.25">
      <c r="A296" s="155">
        <v>251</v>
      </c>
      <c r="B296" s="156" t="s">
        <v>793</v>
      </c>
      <c r="C296" s="113"/>
      <c r="D296" s="114" t="s">
        <v>759</v>
      </c>
      <c r="E296" s="115">
        <v>0.66</v>
      </c>
      <c r="F296" s="111">
        <v>300</v>
      </c>
      <c r="G296" s="114" t="s">
        <v>760</v>
      </c>
      <c r="H296" s="117">
        <v>43236.81</v>
      </c>
      <c r="I296" s="168" t="s">
        <v>669</v>
      </c>
      <c r="J296" s="113" t="s">
        <v>927</v>
      </c>
    </row>
    <row r="297" spans="1:10" ht="146.25" x14ac:dyDescent="0.25">
      <c r="A297" s="155">
        <v>252</v>
      </c>
      <c r="B297" s="156" t="s">
        <v>794</v>
      </c>
      <c r="C297" s="113"/>
      <c r="D297" s="114" t="s">
        <v>759</v>
      </c>
      <c r="E297" s="115">
        <v>0.23</v>
      </c>
      <c r="F297" s="111">
        <v>300</v>
      </c>
      <c r="G297" s="114" t="s">
        <v>760</v>
      </c>
      <c r="H297" s="117">
        <v>15260.05</v>
      </c>
      <c r="I297" s="168" t="s">
        <v>669</v>
      </c>
      <c r="J297" s="113" t="s">
        <v>927</v>
      </c>
    </row>
    <row r="298" spans="1:10" ht="146.25" x14ac:dyDescent="0.25">
      <c r="A298" s="155">
        <v>253</v>
      </c>
      <c r="B298" s="156" t="s">
        <v>795</v>
      </c>
      <c r="C298" s="113"/>
      <c r="D298" s="114" t="s">
        <v>759</v>
      </c>
      <c r="E298" s="115">
        <v>0.23</v>
      </c>
      <c r="F298" s="111">
        <v>300</v>
      </c>
      <c r="G298" s="114" t="s">
        <v>760</v>
      </c>
      <c r="H298" s="117">
        <v>15260.05</v>
      </c>
      <c r="I298" s="168" t="s">
        <v>669</v>
      </c>
      <c r="J298" s="113" t="s">
        <v>927</v>
      </c>
    </row>
    <row r="299" spans="1:10" ht="146.25" x14ac:dyDescent="0.25">
      <c r="A299" s="155">
        <v>254</v>
      </c>
      <c r="B299" s="112" t="s">
        <v>1062</v>
      </c>
      <c r="C299" s="113"/>
      <c r="D299" s="114" t="s">
        <v>759</v>
      </c>
      <c r="E299" s="115">
        <v>1.56</v>
      </c>
      <c r="F299" s="111">
        <v>300</v>
      </c>
      <c r="G299" s="114" t="s">
        <v>760</v>
      </c>
      <c r="H299" s="117">
        <v>101733.67</v>
      </c>
      <c r="I299" s="168" t="s">
        <v>669</v>
      </c>
      <c r="J299" s="113" t="s">
        <v>927</v>
      </c>
    </row>
    <row r="300" spans="1:10" ht="146.25" x14ac:dyDescent="0.25">
      <c r="A300" s="155">
        <v>255</v>
      </c>
      <c r="B300" s="156" t="s">
        <v>796</v>
      </c>
      <c r="C300" s="113"/>
      <c r="D300" s="114" t="s">
        <v>759</v>
      </c>
      <c r="E300" s="115">
        <v>0.66</v>
      </c>
      <c r="F300" s="111">
        <v>300</v>
      </c>
      <c r="G300" s="114" t="s">
        <v>760</v>
      </c>
      <c r="H300" s="126">
        <v>43236.81</v>
      </c>
      <c r="I300" s="168" t="s">
        <v>669</v>
      </c>
      <c r="J300" s="113" t="s">
        <v>927</v>
      </c>
    </row>
    <row r="301" spans="1:10" ht="146.25" x14ac:dyDescent="0.25">
      <c r="A301" s="155">
        <v>256</v>
      </c>
      <c r="B301" s="156" t="s">
        <v>797</v>
      </c>
      <c r="C301" s="113"/>
      <c r="D301" s="114" t="s">
        <v>759</v>
      </c>
      <c r="E301" s="115">
        <v>0.12</v>
      </c>
      <c r="F301" s="111">
        <v>300</v>
      </c>
      <c r="G301" s="114" t="s">
        <v>760</v>
      </c>
      <c r="H301" s="126">
        <v>7825.67</v>
      </c>
      <c r="I301" s="168" t="s">
        <v>669</v>
      </c>
      <c r="J301" s="113" t="s">
        <v>927</v>
      </c>
    </row>
    <row r="302" spans="1:10" ht="146.25" x14ac:dyDescent="0.25">
      <c r="A302" s="155">
        <v>257</v>
      </c>
      <c r="B302" s="112" t="s">
        <v>798</v>
      </c>
      <c r="C302" s="113"/>
      <c r="D302" s="114" t="s">
        <v>759</v>
      </c>
      <c r="E302" s="115">
        <v>0.78</v>
      </c>
      <c r="F302" s="111">
        <v>300</v>
      </c>
      <c r="G302" s="114" t="s">
        <v>760</v>
      </c>
      <c r="H302" s="180">
        <v>50866.84</v>
      </c>
      <c r="I302" s="168" t="s">
        <v>669</v>
      </c>
      <c r="J302" s="113" t="s">
        <v>927</v>
      </c>
    </row>
    <row r="303" spans="1:10" ht="146.25" x14ac:dyDescent="0.25">
      <c r="A303" s="155">
        <v>258</v>
      </c>
      <c r="B303" s="156" t="s">
        <v>799</v>
      </c>
      <c r="C303" s="113"/>
      <c r="D303" s="114" t="s">
        <v>759</v>
      </c>
      <c r="E303" s="115">
        <v>0.94</v>
      </c>
      <c r="F303" s="111">
        <v>300</v>
      </c>
      <c r="G303" s="114" t="s">
        <v>760</v>
      </c>
      <c r="H303" s="180">
        <v>61040.2</v>
      </c>
      <c r="I303" s="168" t="s">
        <v>669</v>
      </c>
      <c r="J303" s="113" t="s">
        <v>927</v>
      </c>
    </row>
    <row r="304" spans="1:10" ht="45" x14ac:dyDescent="0.25">
      <c r="A304" s="155">
        <v>259</v>
      </c>
      <c r="B304" s="112" t="s">
        <v>800</v>
      </c>
      <c r="C304" s="113"/>
      <c r="D304" s="114" t="s">
        <v>759</v>
      </c>
      <c r="E304" s="115">
        <v>0.35</v>
      </c>
      <c r="F304" s="111">
        <v>300</v>
      </c>
      <c r="G304" s="114" t="s">
        <v>760</v>
      </c>
      <c r="H304" s="180">
        <v>22890.080000000002</v>
      </c>
      <c r="I304" s="168" t="s">
        <v>669</v>
      </c>
      <c r="J304" s="113" t="s">
        <v>976</v>
      </c>
    </row>
    <row r="305" spans="1:10" ht="112.5" x14ac:dyDescent="0.25">
      <c r="A305" s="113"/>
      <c r="B305" s="113"/>
      <c r="C305" s="113"/>
      <c r="D305" s="113"/>
      <c r="E305" s="113"/>
      <c r="F305" s="113"/>
      <c r="G305" s="113"/>
      <c r="H305" s="113"/>
      <c r="I305" s="113"/>
      <c r="J305" s="113" t="s">
        <v>977</v>
      </c>
    </row>
    <row r="306" spans="1:10" ht="146.25" x14ac:dyDescent="0.25">
      <c r="A306" s="192" t="s">
        <v>801</v>
      </c>
      <c r="B306" s="112" t="s">
        <v>802</v>
      </c>
      <c r="C306" s="156" t="s">
        <v>803</v>
      </c>
      <c r="D306" s="114" t="s">
        <v>759</v>
      </c>
      <c r="E306" s="115">
        <v>0.9</v>
      </c>
      <c r="F306" s="111">
        <v>300</v>
      </c>
      <c r="G306" s="114" t="s">
        <v>760</v>
      </c>
      <c r="H306" s="180">
        <v>58692.5</v>
      </c>
      <c r="I306" s="168" t="s">
        <v>669</v>
      </c>
      <c r="J306" s="113" t="s">
        <v>927</v>
      </c>
    </row>
    <row r="307" spans="1:10" ht="146.25" x14ac:dyDescent="0.25">
      <c r="A307" s="193">
        <v>261</v>
      </c>
      <c r="B307" s="112" t="s">
        <v>804</v>
      </c>
      <c r="C307" s="113"/>
      <c r="D307" s="114" t="s">
        <v>759</v>
      </c>
      <c r="E307" s="115">
        <v>0.55000000000000004</v>
      </c>
      <c r="F307" s="111">
        <v>300</v>
      </c>
      <c r="G307" s="114" t="s">
        <v>760</v>
      </c>
      <c r="H307" s="180">
        <v>35606.78</v>
      </c>
      <c r="I307" s="168" t="s">
        <v>669</v>
      </c>
      <c r="J307" s="113" t="s">
        <v>927</v>
      </c>
    </row>
    <row r="308" spans="1:10" ht="146.25" x14ac:dyDescent="0.25">
      <c r="A308" s="155">
        <v>262</v>
      </c>
      <c r="B308" s="156" t="s">
        <v>805</v>
      </c>
      <c r="C308" s="113"/>
      <c r="D308" s="114" t="s">
        <v>759</v>
      </c>
      <c r="E308" s="115">
        <v>0.31</v>
      </c>
      <c r="F308" s="111">
        <v>300</v>
      </c>
      <c r="G308" s="114" t="s">
        <v>760</v>
      </c>
      <c r="H308" s="117">
        <v>20346.73</v>
      </c>
      <c r="I308" s="168" t="s">
        <v>669</v>
      </c>
      <c r="J308" s="113" t="s">
        <v>927</v>
      </c>
    </row>
    <row r="309" spans="1:10" ht="146.25" x14ac:dyDescent="0.25">
      <c r="A309" s="155">
        <v>263</v>
      </c>
      <c r="B309" s="156" t="s">
        <v>806</v>
      </c>
      <c r="C309" s="113"/>
      <c r="D309" s="114" t="s">
        <v>759</v>
      </c>
      <c r="E309" s="115">
        <v>0.47</v>
      </c>
      <c r="F309" s="111">
        <v>300</v>
      </c>
      <c r="G309" s="114" t="s">
        <v>760</v>
      </c>
      <c r="H309" s="117">
        <v>30520.1</v>
      </c>
      <c r="I309" s="168" t="s">
        <v>669</v>
      </c>
      <c r="J309" s="113" t="s">
        <v>927</v>
      </c>
    </row>
    <row r="310" spans="1:10" ht="146.25" x14ac:dyDescent="0.25">
      <c r="A310" s="190">
        <v>264</v>
      </c>
      <c r="B310" s="112" t="s">
        <v>807</v>
      </c>
      <c r="C310" s="113"/>
      <c r="D310" s="116" t="s">
        <v>759</v>
      </c>
      <c r="E310" s="181">
        <v>2.61</v>
      </c>
      <c r="F310" s="182">
        <v>300</v>
      </c>
      <c r="G310" s="116" t="s">
        <v>760</v>
      </c>
      <c r="H310" s="184">
        <v>170403.9</v>
      </c>
      <c r="I310" s="179" t="s">
        <v>669</v>
      </c>
      <c r="J310" s="113" t="s">
        <v>927</v>
      </c>
    </row>
    <row r="311" spans="1:10" ht="146.25" x14ac:dyDescent="0.25">
      <c r="A311" s="155">
        <v>266</v>
      </c>
      <c r="B311" s="156" t="s">
        <v>808</v>
      </c>
      <c r="C311" s="113"/>
      <c r="D311" s="114" t="s">
        <v>759</v>
      </c>
      <c r="E311" s="115">
        <v>0.35</v>
      </c>
      <c r="F311" s="111">
        <v>300</v>
      </c>
      <c r="G311" s="114" t="s">
        <v>760</v>
      </c>
      <c r="H311" s="180">
        <v>22890.080000000002</v>
      </c>
      <c r="I311" s="168" t="s">
        <v>669</v>
      </c>
      <c r="J311" s="113" t="s">
        <v>927</v>
      </c>
    </row>
    <row r="312" spans="1:10" ht="146.25" x14ac:dyDescent="0.25">
      <c r="A312" s="155">
        <v>267</v>
      </c>
      <c r="B312" s="112" t="s">
        <v>809</v>
      </c>
      <c r="C312" s="113"/>
      <c r="D312" s="114" t="s">
        <v>759</v>
      </c>
      <c r="E312" s="115">
        <v>0.35</v>
      </c>
      <c r="F312" s="111">
        <v>300</v>
      </c>
      <c r="G312" s="114" t="s">
        <v>760</v>
      </c>
      <c r="H312" s="180">
        <v>22890.080000000002</v>
      </c>
      <c r="I312" s="168" t="s">
        <v>669</v>
      </c>
      <c r="J312" s="113" t="s">
        <v>927</v>
      </c>
    </row>
    <row r="313" spans="1:10" ht="146.25" x14ac:dyDescent="0.25">
      <c r="A313" s="155">
        <v>268</v>
      </c>
      <c r="B313" s="112" t="s">
        <v>810</v>
      </c>
      <c r="C313" s="113"/>
      <c r="D313" s="114" t="s">
        <v>759</v>
      </c>
      <c r="E313" s="115">
        <v>0.82</v>
      </c>
      <c r="F313" s="111">
        <v>300</v>
      </c>
      <c r="G313" s="114" t="s">
        <v>760</v>
      </c>
      <c r="H313" s="117">
        <v>53410.18</v>
      </c>
      <c r="I313" s="168" t="s">
        <v>669</v>
      </c>
      <c r="J313" s="113" t="s">
        <v>927</v>
      </c>
    </row>
    <row r="314" spans="1:10" ht="146.25" x14ac:dyDescent="0.25">
      <c r="A314" s="155">
        <v>269</v>
      </c>
      <c r="B314" s="156" t="s">
        <v>811</v>
      </c>
      <c r="C314" s="113"/>
      <c r="D314" s="114" t="s">
        <v>759</v>
      </c>
      <c r="E314" s="115">
        <v>1.64</v>
      </c>
      <c r="F314" s="111">
        <v>300</v>
      </c>
      <c r="G314" s="114" t="s">
        <v>760</v>
      </c>
      <c r="H314" s="117">
        <v>106820.35</v>
      </c>
      <c r="I314" s="168" t="s">
        <v>669</v>
      </c>
      <c r="J314" s="113" t="s">
        <v>927</v>
      </c>
    </row>
    <row r="315" spans="1:10" ht="146.25" x14ac:dyDescent="0.25">
      <c r="A315" s="155">
        <v>270</v>
      </c>
      <c r="B315" s="112" t="s">
        <v>812</v>
      </c>
      <c r="C315" s="112" t="s">
        <v>813</v>
      </c>
      <c r="D315" s="114" t="s">
        <v>759</v>
      </c>
      <c r="E315" s="115">
        <v>1.29</v>
      </c>
      <c r="F315" s="111">
        <v>300</v>
      </c>
      <c r="G315" s="114" t="s">
        <v>760</v>
      </c>
      <c r="H315" s="117">
        <v>83930.28</v>
      </c>
      <c r="I315" s="168" t="s">
        <v>669</v>
      </c>
      <c r="J315" s="113" t="s">
        <v>927</v>
      </c>
    </row>
    <row r="316" spans="1:10" ht="146.25" x14ac:dyDescent="0.25">
      <c r="A316" s="155">
        <v>271</v>
      </c>
      <c r="B316" s="156" t="s">
        <v>814</v>
      </c>
      <c r="C316" s="113"/>
      <c r="D316" s="114" t="s">
        <v>759</v>
      </c>
      <c r="E316" s="115">
        <v>0.98</v>
      </c>
      <c r="F316" s="111">
        <v>300</v>
      </c>
      <c r="G316" s="114" t="s">
        <v>760</v>
      </c>
      <c r="H316" s="117">
        <v>63583.54</v>
      </c>
      <c r="I316" s="114" t="s">
        <v>669</v>
      </c>
      <c r="J316" s="113" t="s">
        <v>927</v>
      </c>
    </row>
    <row r="317" spans="1:10" ht="33.75" x14ac:dyDescent="0.25">
      <c r="A317" s="155">
        <v>272</v>
      </c>
      <c r="B317" s="113" t="s">
        <v>978</v>
      </c>
      <c r="C317" s="113"/>
      <c r="D317" s="114" t="s">
        <v>759</v>
      </c>
      <c r="E317" s="115">
        <v>1.33</v>
      </c>
      <c r="F317" s="111">
        <v>30</v>
      </c>
      <c r="G317" s="114" t="s">
        <v>760</v>
      </c>
      <c r="H317" s="115">
        <v>0</v>
      </c>
      <c r="I317" s="113"/>
      <c r="J317" s="113"/>
    </row>
    <row r="318" spans="1:10" ht="45" x14ac:dyDescent="0.25">
      <c r="A318" s="155">
        <v>273</v>
      </c>
      <c r="B318" s="113" t="s">
        <v>979</v>
      </c>
      <c r="C318" s="112" t="s">
        <v>370</v>
      </c>
      <c r="D318" s="114" t="s">
        <v>657</v>
      </c>
      <c r="E318" s="115">
        <v>1250</v>
      </c>
      <c r="F318" s="113"/>
      <c r="G318" s="114" t="s">
        <v>584</v>
      </c>
      <c r="H318" s="115">
        <v>0</v>
      </c>
      <c r="I318" s="114" t="s">
        <v>373</v>
      </c>
      <c r="J318" s="112" t="s">
        <v>636</v>
      </c>
    </row>
    <row r="319" spans="1:10" ht="22.5" x14ac:dyDescent="0.25">
      <c r="A319" s="175"/>
      <c r="B319" s="113" t="s">
        <v>980</v>
      </c>
      <c r="C319" s="175"/>
      <c r="D319" s="175"/>
      <c r="E319" s="175"/>
      <c r="F319" s="175"/>
      <c r="G319" s="175"/>
      <c r="H319" s="175"/>
      <c r="I319" s="175"/>
      <c r="J319" s="175"/>
    </row>
    <row r="320" spans="1:10" ht="146.25" x14ac:dyDescent="0.25">
      <c r="A320" s="155">
        <v>274</v>
      </c>
      <c r="B320" s="113" t="s">
        <v>981</v>
      </c>
      <c r="C320" s="156" t="s">
        <v>370</v>
      </c>
      <c r="D320" s="114" t="s">
        <v>657</v>
      </c>
      <c r="E320" s="115">
        <v>1700</v>
      </c>
      <c r="F320" s="194">
        <v>400</v>
      </c>
      <c r="G320" s="114" t="s">
        <v>584</v>
      </c>
      <c r="H320" s="117">
        <v>104782.19</v>
      </c>
      <c r="I320" s="168" t="s">
        <v>669</v>
      </c>
      <c r="J320" s="113" t="s">
        <v>927</v>
      </c>
    </row>
    <row r="321" spans="1:10" ht="135" x14ac:dyDescent="0.25">
      <c r="A321" s="155">
        <v>275</v>
      </c>
      <c r="B321" s="113" t="s">
        <v>982</v>
      </c>
      <c r="C321" s="156" t="s">
        <v>815</v>
      </c>
      <c r="D321" s="114" t="s">
        <v>759</v>
      </c>
      <c r="E321" s="115">
        <v>3.1</v>
      </c>
      <c r="F321" s="111">
        <v>200</v>
      </c>
      <c r="G321" s="114" t="s">
        <v>571</v>
      </c>
      <c r="H321" s="117">
        <v>154054.68</v>
      </c>
      <c r="I321" s="168" t="s">
        <v>647</v>
      </c>
      <c r="J321" s="113" t="s">
        <v>983</v>
      </c>
    </row>
    <row r="322" spans="1:10" ht="56.25" x14ac:dyDescent="0.25">
      <c r="A322" s="155">
        <v>276</v>
      </c>
      <c r="B322" s="113" t="s">
        <v>984</v>
      </c>
      <c r="C322" s="112" t="s">
        <v>816</v>
      </c>
      <c r="D322" s="114" t="s">
        <v>759</v>
      </c>
      <c r="E322" s="115">
        <v>3.98</v>
      </c>
      <c r="F322" s="111">
        <v>300</v>
      </c>
      <c r="G322" s="114" t="s">
        <v>571</v>
      </c>
      <c r="H322" s="117">
        <v>213979.37</v>
      </c>
      <c r="I322" s="168" t="s">
        <v>669</v>
      </c>
      <c r="J322" s="113" t="s">
        <v>932</v>
      </c>
    </row>
    <row r="323" spans="1:10" ht="90" x14ac:dyDescent="0.25">
      <c r="A323" s="113"/>
      <c r="B323" s="112" t="s">
        <v>817</v>
      </c>
      <c r="C323" s="113"/>
      <c r="D323" s="113"/>
      <c r="E323" s="113"/>
      <c r="F323" s="113"/>
      <c r="G323" s="113"/>
      <c r="H323" s="113"/>
      <c r="I323" s="113"/>
      <c r="J323" s="113" t="s">
        <v>933</v>
      </c>
    </row>
    <row r="324" spans="1:10" ht="146.25" x14ac:dyDescent="0.25">
      <c r="A324" s="155">
        <v>277</v>
      </c>
      <c r="B324" s="113" t="s">
        <v>985</v>
      </c>
      <c r="C324" s="112" t="s">
        <v>816</v>
      </c>
      <c r="D324" s="114" t="s">
        <v>759</v>
      </c>
      <c r="E324" s="115">
        <v>3.7</v>
      </c>
      <c r="F324" s="111">
        <v>400</v>
      </c>
      <c r="G324" s="114" t="s">
        <v>818</v>
      </c>
      <c r="H324" s="117">
        <v>321616.07</v>
      </c>
      <c r="I324" s="168" t="s">
        <v>669</v>
      </c>
      <c r="J324" s="113" t="s">
        <v>927</v>
      </c>
    </row>
    <row r="325" spans="1:10" ht="146.25" x14ac:dyDescent="0.25">
      <c r="A325" s="155">
        <v>278</v>
      </c>
      <c r="B325" s="112" t="s">
        <v>819</v>
      </c>
      <c r="C325" s="156" t="s">
        <v>820</v>
      </c>
      <c r="D325" s="114" t="s">
        <v>759</v>
      </c>
      <c r="E325" s="115">
        <v>0.5</v>
      </c>
      <c r="F325" s="111">
        <v>300</v>
      </c>
      <c r="G325" s="114" t="s">
        <v>818</v>
      </c>
      <c r="H325" s="117">
        <v>43461.63</v>
      </c>
      <c r="I325" s="168" t="s">
        <v>669</v>
      </c>
      <c r="J325" s="112" t="s">
        <v>13</v>
      </c>
    </row>
    <row r="326" spans="1:10" ht="146.25" x14ac:dyDescent="0.25">
      <c r="A326" s="155">
        <v>279</v>
      </c>
      <c r="B326" s="112" t="s">
        <v>821</v>
      </c>
      <c r="C326" s="112" t="s">
        <v>820</v>
      </c>
      <c r="D326" s="114" t="s">
        <v>759</v>
      </c>
      <c r="E326" s="115">
        <v>0.1</v>
      </c>
      <c r="F326" s="111">
        <v>300</v>
      </c>
      <c r="G326" s="114" t="s">
        <v>571</v>
      </c>
      <c r="H326" s="126">
        <v>5376.37</v>
      </c>
      <c r="I326" s="168" t="s">
        <v>669</v>
      </c>
      <c r="J326" s="113" t="s">
        <v>927</v>
      </c>
    </row>
    <row r="327" spans="1:10" ht="135" x14ac:dyDescent="0.25">
      <c r="A327" s="155">
        <v>280</v>
      </c>
      <c r="B327" s="112" t="s">
        <v>822</v>
      </c>
      <c r="C327" s="156" t="s">
        <v>823</v>
      </c>
      <c r="D327" s="114" t="s">
        <v>759</v>
      </c>
      <c r="E327" s="115">
        <v>0.4</v>
      </c>
      <c r="F327" s="111">
        <v>200</v>
      </c>
      <c r="G327" s="114" t="s">
        <v>818</v>
      </c>
      <c r="H327" s="126">
        <v>32138.11</v>
      </c>
      <c r="I327" s="168" t="s">
        <v>647</v>
      </c>
      <c r="J327" s="113" t="s">
        <v>983</v>
      </c>
    </row>
    <row r="328" spans="1:10" ht="78.75" x14ac:dyDescent="0.25">
      <c r="A328" s="155">
        <v>281</v>
      </c>
      <c r="B328" s="112" t="s">
        <v>824</v>
      </c>
      <c r="C328" s="156" t="s">
        <v>825</v>
      </c>
      <c r="D328" s="114" t="s">
        <v>759</v>
      </c>
      <c r="E328" s="115">
        <v>0.3</v>
      </c>
      <c r="F328" s="111">
        <v>300</v>
      </c>
      <c r="G328" s="114" t="s">
        <v>571</v>
      </c>
      <c r="H328" s="126">
        <v>16129.1</v>
      </c>
      <c r="I328" s="168" t="s">
        <v>669</v>
      </c>
      <c r="J328" s="113" t="s">
        <v>936</v>
      </c>
    </row>
    <row r="329" spans="1:10" ht="67.5" x14ac:dyDescent="0.25">
      <c r="A329" s="113"/>
      <c r="B329" s="113"/>
      <c r="C329" s="113"/>
      <c r="D329" s="113"/>
      <c r="E329" s="113"/>
      <c r="F329" s="113"/>
      <c r="G329" s="113"/>
      <c r="H329" s="113"/>
      <c r="I329" s="113"/>
      <c r="J329" s="113" t="s">
        <v>937</v>
      </c>
    </row>
    <row r="330" spans="1:10" ht="146.25" x14ac:dyDescent="0.25">
      <c r="A330" s="155">
        <v>282</v>
      </c>
      <c r="B330" s="112" t="s">
        <v>826</v>
      </c>
      <c r="C330" s="156" t="s">
        <v>825</v>
      </c>
      <c r="D330" s="114" t="s">
        <v>759</v>
      </c>
      <c r="E330" s="115">
        <v>0.06</v>
      </c>
      <c r="F330" s="111">
        <v>400</v>
      </c>
      <c r="G330" s="114" t="s">
        <v>571</v>
      </c>
      <c r="H330" s="126">
        <v>3440.87</v>
      </c>
      <c r="I330" s="168" t="s">
        <v>669</v>
      </c>
      <c r="J330" s="113" t="s">
        <v>927</v>
      </c>
    </row>
    <row r="331" spans="1:10" ht="33.75" x14ac:dyDescent="0.25">
      <c r="A331" s="190">
        <v>283</v>
      </c>
      <c r="B331" s="113" t="s">
        <v>986</v>
      </c>
      <c r="C331" s="112" t="s">
        <v>825</v>
      </c>
      <c r="D331" s="116" t="s">
        <v>759</v>
      </c>
      <c r="E331" s="181">
        <v>1.18</v>
      </c>
      <c r="F331" s="182">
        <v>1400</v>
      </c>
      <c r="G331" s="195" t="s">
        <v>987</v>
      </c>
      <c r="H331" s="181">
        <v>0</v>
      </c>
      <c r="I331" s="113"/>
      <c r="J331" s="113"/>
    </row>
    <row r="332" spans="1:10" ht="146.25" x14ac:dyDescent="0.25">
      <c r="A332" s="155">
        <v>284</v>
      </c>
      <c r="B332" s="112" t="s">
        <v>827</v>
      </c>
      <c r="C332" s="156" t="s">
        <v>823</v>
      </c>
      <c r="D332" s="114" t="s">
        <v>759</v>
      </c>
      <c r="E332" s="115">
        <v>1</v>
      </c>
      <c r="F332" s="111">
        <v>200</v>
      </c>
      <c r="G332" s="114" t="s">
        <v>818</v>
      </c>
      <c r="H332" s="126">
        <v>80345.289999999994</v>
      </c>
      <c r="I332" s="168" t="s">
        <v>647</v>
      </c>
      <c r="J332" s="112" t="s">
        <v>14</v>
      </c>
    </row>
    <row r="333" spans="1:10" ht="146.25" x14ac:dyDescent="0.25">
      <c r="A333" s="155">
        <v>285</v>
      </c>
      <c r="B333" s="156" t="s">
        <v>828</v>
      </c>
      <c r="C333" s="156" t="s">
        <v>829</v>
      </c>
      <c r="D333" s="114" t="s">
        <v>759</v>
      </c>
      <c r="E333" s="115">
        <v>2</v>
      </c>
      <c r="F333" s="111">
        <v>300</v>
      </c>
      <c r="G333" s="114" t="s">
        <v>818</v>
      </c>
      <c r="H333" s="117">
        <v>173846.53</v>
      </c>
      <c r="I333" s="168" t="s">
        <v>669</v>
      </c>
      <c r="J333" s="113" t="s">
        <v>927</v>
      </c>
    </row>
    <row r="334" spans="1:10" ht="112.5" x14ac:dyDescent="0.25">
      <c r="A334" s="155">
        <v>286</v>
      </c>
      <c r="B334" s="112" t="s">
        <v>830</v>
      </c>
      <c r="C334" s="112" t="s">
        <v>831</v>
      </c>
      <c r="D334" s="114" t="s">
        <v>759</v>
      </c>
      <c r="E334" s="115">
        <v>0.6</v>
      </c>
      <c r="F334" s="111">
        <v>500</v>
      </c>
      <c r="G334" s="114" t="s">
        <v>584</v>
      </c>
      <c r="H334" s="117">
        <v>117387.04</v>
      </c>
      <c r="I334" s="168" t="s">
        <v>650</v>
      </c>
      <c r="J334" s="113" t="s">
        <v>911</v>
      </c>
    </row>
    <row r="335" spans="1:10" ht="78.75" x14ac:dyDescent="0.25">
      <c r="A335" s="155">
        <v>287</v>
      </c>
      <c r="B335" s="112" t="s">
        <v>832</v>
      </c>
      <c r="C335" s="112" t="s">
        <v>833</v>
      </c>
      <c r="D335" s="114" t="s">
        <v>759</v>
      </c>
      <c r="E335" s="115">
        <v>5.6</v>
      </c>
      <c r="F335" s="111">
        <v>1000</v>
      </c>
      <c r="G335" s="114" t="s">
        <v>584</v>
      </c>
      <c r="H335" s="117">
        <v>939775.6</v>
      </c>
      <c r="I335" s="168" t="s">
        <v>652</v>
      </c>
      <c r="J335" s="113" t="s">
        <v>988</v>
      </c>
    </row>
    <row r="336" spans="1:10" ht="45" x14ac:dyDescent="0.25">
      <c r="A336" s="113"/>
      <c r="B336" s="113"/>
      <c r="C336" s="113"/>
      <c r="D336" s="113"/>
      <c r="E336" s="113"/>
      <c r="F336" s="113"/>
      <c r="G336" s="113"/>
      <c r="H336" s="113"/>
      <c r="I336" s="113"/>
      <c r="J336" s="113" t="s">
        <v>989</v>
      </c>
    </row>
    <row r="337" spans="1:10" ht="112.5" x14ac:dyDescent="0.25">
      <c r="A337" s="155">
        <v>288</v>
      </c>
      <c r="B337" s="112" t="s">
        <v>834</v>
      </c>
      <c r="C337" s="156" t="s">
        <v>835</v>
      </c>
      <c r="D337" s="114" t="s">
        <v>759</v>
      </c>
      <c r="E337" s="115">
        <v>1.5</v>
      </c>
      <c r="F337" s="111">
        <v>600</v>
      </c>
      <c r="G337" s="114" t="s">
        <v>566</v>
      </c>
      <c r="H337" s="117">
        <v>275514.53000000003</v>
      </c>
      <c r="I337" s="168" t="s">
        <v>650</v>
      </c>
      <c r="J337" s="113" t="s">
        <v>911</v>
      </c>
    </row>
    <row r="338" spans="1:10" ht="112.5" x14ac:dyDescent="0.25">
      <c r="A338" s="155">
        <v>289</v>
      </c>
      <c r="B338" s="112" t="s">
        <v>836</v>
      </c>
      <c r="C338" s="112" t="s">
        <v>837</v>
      </c>
      <c r="D338" s="114" t="s">
        <v>759</v>
      </c>
      <c r="E338" s="115">
        <v>0.3</v>
      </c>
      <c r="F338" s="111">
        <v>1000</v>
      </c>
      <c r="G338" s="114" t="s">
        <v>566</v>
      </c>
      <c r="H338" s="117">
        <v>47265.22</v>
      </c>
      <c r="I338" s="168" t="s">
        <v>652</v>
      </c>
      <c r="J338" s="113" t="s">
        <v>906</v>
      </c>
    </row>
    <row r="339" spans="1:10" ht="45" x14ac:dyDescent="0.25">
      <c r="A339" s="155">
        <v>290</v>
      </c>
      <c r="B339" s="113" t="s">
        <v>990</v>
      </c>
      <c r="C339" s="112" t="s">
        <v>838</v>
      </c>
      <c r="D339" s="114" t="s">
        <v>759</v>
      </c>
      <c r="E339" s="115">
        <v>0.4</v>
      </c>
      <c r="F339" s="111">
        <v>1200</v>
      </c>
      <c r="G339" s="114" t="s">
        <v>571</v>
      </c>
      <c r="H339" s="117">
        <v>58552.63</v>
      </c>
      <c r="I339" s="113"/>
      <c r="J339" s="113"/>
    </row>
    <row r="340" spans="1:10" x14ac:dyDescent="0.25">
      <c r="A340" s="190">
        <v>291</v>
      </c>
      <c r="B340" s="112" t="s">
        <v>839</v>
      </c>
      <c r="C340" s="112" t="s">
        <v>840</v>
      </c>
      <c r="D340" s="116" t="s">
        <v>759</v>
      </c>
      <c r="E340" s="181">
        <v>1.1000000000000001</v>
      </c>
      <c r="F340" s="182">
        <v>300</v>
      </c>
      <c r="G340" s="116" t="s">
        <v>571</v>
      </c>
      <c r="H340" s="184">
        <v>59140.03</v>
      </c>
      <c r="I340" s="179" t="s">
        <v>669</v>
      </c>
      <c r="J340" s="112" t="s">
        <v>712</v>
      </c>
    </row>
    <row r="341" spans="1:10" ht="146.25" x14ac:dyDescent="0.25">
      <c r="A341" s="113"/>
      <c r="B341" s="112" t="s">
        <v>841</v>
      </c>
      <c r="C341" s="112" t="s">
        <v>842</v>
      </c>
      <c r="D341" s="113"/>
      <c r="E341" s="113"/>
      <c r="F341" s="113"/>
      <c r="G341" s="113"/>
      <c r="H341" s="113"/>
      <c r="I341" s="113"/>
      <c r="J341" s="113" t="s">
        <v>939</v>
      </c>
    </row>
    <row r="342" spans="1:10" ht="146.25" x14ac:dyDescent="0.25">
      <c r="A342" s="155">
        <v>292</v>
      </c>
      <c r="B342" s="112" t="s">
        <v>843</v>
      </c>
      <c r="C342" s="156" t="s">
        <v>844</v>
      </c>
      <c r="D342" s="114" t="s">
        <v>759</v>
      </c>
      <c r="E342" s="115">
        <v>1</v>
      </c>
      <c r="F342" s="111">
        <v>400</v>
      </c>
      <c r="G342" s="114" t="s">
        <v>566</v>
      </c>
      <c r="H342" s="180">
        <v>57865.919999999998</v>
      </c>
      <c r="I342" s="168" t="s">
        <v>669</v>
      </c>
      <c r="J342" s="113" t="s">
        <v>927</v>
      </c>
    </row>
    <row r="343" spans="1:10" ht="90" x14ac:dyDescent="0.25">
      <c r="A343" s="155">
        <v>293</v>
      </c>
      <c r="B343" s="113" t="s">
        <v>991</v>
      </c>
      <c r="C343" s="113" t="s">
        <v>992</v>
      </c>
      <c r="D343" s="114" t="s">
        <v>759</v>
      </c>
      <c r="E343" s="115">
        <v>0.6</v>
      </c>
      <c r="F343" s="111">
        <v>300</v>
      </c>
      <c r="G343" s="114" t="s">
        <v>566</v>
      </c>
      <c r="H343" s="180">
        <v>34719.550000000003</v>
      </c>
      <c r="I343" s="168" t="s">
        <v>669</v>
      </c>
      <c r="J343" s="113" t="s">
        <v>993</v>
      </c>
    </row>
    <row r="344" spans="1:10" ht="56.25" x14ac:dyDescent="0.25">
      <c r="A344" s="113"/>
      <c r="B344" s="112" t="s">
        <v>845</v>
      </c>
      <c r="C344" s="112" t="s">
        <v>846</v>
      </c>
      <c r="D344" s="113"/>
      <c r="E344" s="113"/>
      <c r="F344" s="113"/>
      <c r="G344" s="113"/>
      <c r="H344" s="113"/>
      <c r="I344" s="113"/>
      <c r="J344" s="113" t="s">
        <v>975</v>
      </c>
    </row>
    <row r="345" spans="1:10" ht="135" x14ac:dyDescent="0.25">
      <c r="A345" s="155">
        <v>294</v>
      </c>
      <c r="B345" s="112" t="s">
        <v>847</v>
      </c>
      <c r="C345" s="112" t="s">
        <v>848</v>
      </c>
      <c r="D345" s="114" t="s">
        <v>759</v>
      </c>
      <c r="E345" s="115">
        <v>0.5</v>
      </c>
      <c r="F345" s="111">
        <v>200</v>
      </c>
      <c r="G345" s="114" t="s">
        <v>584</v>
      </c>
      <c r="H345" s="126">
        <v>28486.09</v>
      </c>
      <c r="I345" s="168" t="s">
        <v>647</v>
      </c>
      <c r="J345" s="113" t="s">
        <v>983</v>
      </c>
    </row>
    <row r="346" spans="1:10" ht="135" x14ac:dyDescent="0.25">
      <c r="A346" s="155">
        <v>295</v>
      </c>
      <c r="B346" s="113" t="s">
        <v>994</v>
      </c>
      <c r="C346" s="112" t="s">
        <v>848</v>
      </c>
      <c r="D346" s="114" t="s">
        <v>759</v>
      </c>
      <c r="E346" s="115">
        <v>0.5</v>
      </c>
      <c r="F346" s="111">
        <v>200</v>
      </c>
      <c r="G346" s="114" t="s">
        <v>584</v>
      </c>
      <c r="H346" s="126">
        <v>28486.09</v>
      </c>
      <c r="I346" s="168" t="s">
        <v>647</v>
      </c>
      <c r="J346" s="113" t="s">
        <v>983</v>
      </c>
    </row>
    <row r="347" spans="1:10" ht="45" x14ac:dyDescent="0.25">
      <c r="A347" s="155">
        <v>296</v>
      </c>
      <c r="B347" s="112" t="s">
        <v>849</v>
      </c>
      <c r="C347" s="112" t="s">
        <v>850</v>
      </c>
      <c r="D347" s="114" t="s">
        <v>759</v>
      </c>
      <c r="E347" s="115">
        <v>0.3</v>
      </c>
      <c r="F347" s="111">
        <v>150</v>
      </c>
      <c r="G347" s="114" t="s">
        <v>584</v>
      </c>
      <c r="H347" s="126">
        <v>7296.44</v>
      </c>
      <c r="I347" s="168" t="s">
        <v>731</v>
      </c>
      <c r="J347" s="113" t="s">
        <v>995</v>
      </c>
    </row>
    <row r="348" spans="1:10" ht="90" x14ac:dyDescent="0.25">
      <c r="A348" s="113"/>
      <c r="B348" s="113" t="s">
        <v>996</v>
      </c>
      <c r="C348" s="112" t="s">
        <v>851</v>
      </c>
      <c r="D348" s="113"/>
      <c r="E348" s="113"/>
      <c r="F348" s="113"/>
      <c r="G348" s="113"/>
      <c r="H348" s="113"/>
      <c r="I348" s="113"/>
      <c r="J348" s="113" t="s">
        <v>997</v>
      </c>
    </row>
    <row r="349" spans="1:10" ht="146.25" x14ac:dyDescent="0.25">
      <c r="A349" s="155">
        <v>297</v>
      </c>
      <c r="B349" s="112" t="s">
        <v>852</v>
      </c>
      <c r="C349" s="112" t="s">
        <v>848</v>
      </c>
      <c r="D349" s="114" t="s">
        <v>759</v>
      </c>
      <c r="E349" s="115">
        <v>0.3</v>
      </c>
      <c r="F349" s="111">
        <v>300</v>
      </c>
      <c r="G349" s="114" t="s">
        <v>584</v>
      </c>
      <c r="H349" s="126">
        <v>18490.97</v>
      </c>
      <c r="I349" s="168" t="s">
        <v>669</v>
      </c>
      <c r="J349" s="113" t="s">
        <v>927</v>
      </c>
    </row>
    <row r="350" spans="1:10" ht="135" x14ac:dyDescent="0.25">
      <c r="A350" s="155">
        <v>298</v>
      </c>
      <c r="B350" s="112" t="s">
        <v>853</v>
      </c>
      <c r="C350" s="112" t="s">
        <v>848</v>
      </c>
      <c r="D350" s="114" t="s">
        <v>759</v>
      </c>
      <c r="E350" s="115">
        <v>0.1</v>
      </c>
      <c r="F350" s="111">
        <v>150</v>
      </c>
      <c r="G350" s="114" t="s">
        <v>584</v>
      </c>
      <c r="H350" s="126">
        <v>2432.15</v>
      </c>
      <c r="I350" s="168" t="s">
        <v>731</v>
      </c>
      <c r="J350" s="113" t="s">
        <v>968</v>
      </c>
    </row>
    <row r="351" spans="1:10" ht="33.75" x14ac:dyDescent="0.25">
      <c r="A351" s="155">
        <v>299</v>
      </c>
      <c r="B351" s="113" t="s">
        <v>998</v>
      </c>
      <c r="C351" s="113" t="s">
        <v>999</v>
      </c>
      <c r="D351" s="114" t="s">
        <v>759</v>
      </c>
      <c r="E351" s="115">
        <v>0.3</v>
      </c>
      <c r="F351" s="111">
        <v>200</v>
      </c>
      <c r="G351" s="114" t="s">
        <v>584</v>
      </c>
      <c r="H351" s="126">
        <v>17091.66</v>
      </c>
      <c r="I351" s="168" t="s">
        <v>647</v>
      </c>
      <c r="J351" s="112" t="s">
        <v>854</v>
      </c>
    </row>
    <row r="352" spans="1:10" ht="112.5" x14ac:dyDescent="0.25">
      <c r="A352" s="113"/>
      <c r="B352" s="113" t="s">
        <v>1000</v>
      </c>
      <c r="C352" s="112" t="s">
        <v>851</v>
      </c>
      <c r="D352" s="113"/>
      <c r="E352" s="113"/>
      <c r="F352" s="113"/>
      <c r="G352" s="113"/>
      <c r="H352" s="113"/>
      <c r="I352" s="113"/>
      <c r="J352" s="113" t="s">
        <v>1001</v>
      </c>
    </row>
    <row r="353" spans="1:10" ht="112.5" x14ac:dyDescent="0.25">
      <c r="A353" s="155">
        <v>300</v>
      </c>
      <c r="B353" s="113" t="s">
        <v>1002</v>
      </c>
      <c r="C353" s="156" t="s">
        <v>855</v>
      </c>
      <c r="D353" s="114" t="s">
        <v>759</v>
      </c>
      <c r="E353" s="115">
        <v>1</v>
      </c>
      <c r="F353" s="111">
        <v>800</v>
      </c>
      <c r="G353" s="114" t="s">
        <v>818</v>
      </c>
      <c r="H353" s="117">
        <v>275909.34000000003</v>
      </c>
      <c r="I353" s="168" t="s">
        <v>650</v>
      </c>
      <c r="J353" s="113" t="s">
        <v>911</v>
      </c>
    </row>
    <row r="354" spans="1:10" ht="123.75" x14ac:dyDescent="0.25">
      <c r="A354" s="155">
        <v>301</v>
      </c>
      <c r="B354" s="113" t="s">
        <v>1003</v>
      </c>
      <c r="C354" s="156" t="s">
        <v>856</v>
      </c>
      <c r="D354" s="114" t="s">
        <v>759</v>
      </c>
      <c r="E354" s="115">
        <v>0.75</v>
      </c>
      <c r="F354" s="111">
        <v>400</v>
      </c>
      <c r="G354" s="114" t="s">
        <v>566</v>
      </c>
      <c r="H354" s="117">
        <v>43399.44</v>
      </c>
      <c r="I354" s="168" t="s">
        <v>669</v>
      </c>
      <c r="J354" s="113" t="s">
        <v>1004</v>
      </c>
    </row>
    <row r="355" spans="1:10" ht="22.5" x14ac:dyDescent="0.25">
      <c r="A355" s="175"/>
      <c r="B355" s="112" t="s">
        <v>857</v>
      </c>
      <c r="C355" s="175"/>
      <c r="D355" s="175"/>
      <c r="E355" s="175"/>
      <c r="F355" s="175"/>
      <c r="G355" s="175"/>
      <c r="H355" s="175"/>
      <c r="I355" s="175"/>
      <c r="J355" s="113" t="s">
        <v>970</v>
      </c>
    </row>
    <row r="356" spans="1:10" ht="146.25" x14ac:dyDescent="0.25">
      <c r="A356" s="155">
        <v>302</v>
      </c>
      <c r="B356" s="113" t="s">
        <v>1005</v>
      </c>
      <c r="C356" s="156" t="s">
        <v>858</v>
      </c>
      <c r="D356" s="114" t="s">
        <v>759</v>
      </c>
      <c r="E356" s="115">
        <v>1.42</v>
      </c>
      <c r="F356" s="111">
        <v>300</v>
      </c>
      <c r="G356" s="114" t="s">
        <v>566</v>
      </c>
      <c r="H356" s="117">
        <v>82169.600000000006</v>
      </c>
      <c r="I356" s="168" t="s">
        <v>669</v>
      </c>
      <c r="J356" s="113" t="s">
        <v>927</v>
      </c>
    </row>
    <row r="357" spans="1:10" ht="146.25" x14ac:dyDescent="0.25">
      <c r="A357" s="155">
        <v>303</v>
      </c>
      <c r="B357" s="113" t="s">
        <v>1006</v>
      </c>
      <c r="C357" s="156" t="s">
        <v>859</v>
      </c>
      <c r="D357" s="114" t="s">
        <v>759</v>
      </c>
      <c r="E357" s="115">
        <v>1</v>
      </c>
      <c r="F357" s="111">
        <v>300</v>
      </c>
      <c r="G357" s="114" t="s">
        <v>566</v>
      </c>
      <c r="H357" s="117">
        <v>57865.919999999998</v>
      </c>
      <c r="I357" s="168" t="s">
        <v>669</v>
      </c>
      <c r="J357" s="113" t="s">
        <v>927</v>
      </c>
    </row>
    <row r="358" spans="1:10" ht="67.5" x14ac:dyDescent="0.25">
      <c r="A358" s="155">
        <v>304</v>
      </c>
      <c r="B358" s="113" t="s">
        <v>1007</v>
      </c>
      <c r="C358" s="113" t="s">
        <v>1008</v>
      </c>
      <c r="D358" s="114" t="s">
        <v>759</v>
      </c>
      <c r="E358" s="115">
        <v>1.4</v>
      </c>
      <c r="F358" s="172" t="s">
        <v>1009</v>
      </c>
      <c r="G358" s="114" t="s">
        <v>566</v>
      </c>
      <c r="H358" s="117">
        <v>257146.89</v>
      </c>
      <c r="I358" s="168" t="s">
        <v>650</v>
      </c>
      <c r="J358" s="113" t="s">
        <v>940</v>
      </c>
    </row>
    <row r="359" spans="1:10" ht="45" x14ac:dyDescent="0.25">
      <c r="A359" s="113"/>
      <c r="B359" s="112" t="s">
        <v>860</v>
      </c>
      <c r="C359" s="112" t="s">
        <v>861</v>
      </c>
      <c r="D359" s="113"/>
      <c r="E359" s="113"/>
      <c r="F359" s="113"/>
      <c r="G359" s="113"/>
      <c r="H359" s="113"/>
      <c r="I359" s="113"/>
      <c r="J359" s="113" t="s">
        <v>941</v>
      </c>
    </row>
    <row r="360" spans="1:10" ht="112.5" x14ac:dyDescent="0.25">
      <c r="A360" s="155">
        <v>305</v>
      </c>
      <c r="B360" s="112" t="s">
        <v>862</v>
      </c>
      <c r="C360" s="113" t="s">
        <v>1010</v>
      </c>
      <c r="D360" s="114" t="s">
        <v>759</v>
      </c>
      <c r="E360" s="115">
        <v>0.9</v>
      </c>
      <c r="F360" s="111">
        <v>600</v>
      </c>
      <c r="G360" s="114" t="s">
        <v>566</v>
      </c>
      <c r="H360" s="117">
        <v>165308.72</v>
      </c>
      <c r="I360" s="168" t="s">
        <v>650</v>
      </c>
      <c r="J360" s="113" t="s">
        <v>911</v>
      </c>
    </row>
    <row r="361" spans="1:10" ht="146.25" x14ac:dyDescent="0.25">
      <c r="A361" s="155">
        <v>306</v>
      </c>
      <c r="B361" s="113" t="s">
        <v>1011</v>
      </c>
      <c r="C361" s="156" t="s">
        <v>823</v>
      </c>
      <c r="D361" s="114" t="s">
        <v>759</v>
      </c>
      <c r="E361" s="115">
        <v>1.5</v>
      </c>
      <c r="F361" s="111">
        <v>300</v>
      </c>
      <c r="G361" s="114" t="s">
        <v>818</v>
      </c>
      <c r="H361" s="117">
        <v>130384.89</v>
      </c>
      <c r="I361" s="168" t="s">
        <v>669</v>
      </c>
      <c r="J361" s="113" t="s">
        <v>927</v>
      </c>
    </row>
    <row r="362" spans="1:10" ht="22.5" x14ac:dyDescent="0.25">
      <c r="A362" s="190">
        <v>307</v>
      </c>
      <c r="B362" s="112" t="s">
        <v>863</v>
      </c>
      <c r="C362" s="112" t="s">
        <v>864</v>
      </c>
      <c r="D362" s="116" t="s">
        <v>759</v>
      </c>
      <c r="E362" s="181">
        <v>1.2</v>
      </c>
      <c r="F362" s="182">
        <v>200</v>
      </c>
      <c r="G362" s="116" t="s">
        <v>584</v>
      </c>
      <c r="H362" s="184">
        <v>68366.63</v>
      </c>
      <c r="I362" s="179" t="s">
        <v>647</v>
      </c>
      <c r="J362" s="113" t="s">
        <v>1012</v>
      </c>
    </row>
    <row r="363" spans="1:10" ht="123.75" x14ac:dyDescent="0.25">
      <c r="A363" s="113"/>
      <c r="B363" s="112" t="s">
        <v>865</v>
      </c>
      <c r="C363" s="112" t="s">
        <v>866</v>
      </c>
      <c r="D363" s="113"/>
      <c r="E363" s="113"/>
      <c r="F363" s="113"/>
      <c r="G363" s="113"/>
      <c r="H363" s="113"/>
      <c r="I363" s="113"/>
      <c r="J363" s="113" t="s">
        <v>1013</v>
      </c>
    </row>
    <row r="364" spans="1:10" ht="146.25" x14ac:dyDescent="0.25">
      <c r="A364" s="155">
        <v>308</v>
      </c>
      <c r="B364" s="113" t="s">
        <v>1014</v>
      </c>
      <c r="C364" s="156" t="s">
        <v>823</v>
      </c>
      <c r="D364" s="114" t="s">
        <v>759</v>
      </c>
      <c r="E364" s="115">
        <v>0.4</v>
      </c>
      <c r="F364" s="111">
        <v>400</v>
      </c>
      <c r="G364" s="114" t="s">
        <v>584</v>
      </c>
      <c r="H364" s="117">
        <v>24654.63</v>
      </c>
      <c r="I364" s="168" t="s">
        <v>669</v>
      </c>
      <c r="J364" s="113" t="s">
        <v>927</v>
      </c>
    </row>
    <row r="365" spans="1:10" ht="101.25" x14ac:dyDescent="0.25">
      <c r="A365" s="155">
        <v>309</v>
      </c>
      <c r="B365" s="112" t="s">
        <v>867</v>
      </c>
      <c r="C365" s="156" t="s">
        <v>823</v>
      </c>
      <c r="D365" s="114" t="s">
        <v>759</v>
      </c>
      <c r="E365" s="115">
        <v>3</v>
      </c>
      <c r="F365" s="111">
        <v>300</v>
      </c>
      <c r="G365" s="114" t="s">
        <v>818</v>
      </c>
      <c r="H365" s="117">
        <v>260769.79</v>
      </c>
      <c r="I365" s="168" t="s">
        <v>669</v>
      </c>
      <c r="J365" s="113" t="s">
        <v>928</v>
      </c>
    </row>
    <row r="366" spans="1:10" ht="45" x14ac:dyDescent="0.25">
      <c r="A366" s="113"/>
      <c r="B366" s="113"/>
      <c r="C366" s="113"/>
      <c r="D366" s="113"/>
      <c r="E366" s="113"/>
      <c r="F366" s="113"/>
      <c r="G366" s="113"/>
      <c r="H366" s="113"/>
      <c r="I366" s="113"/>
      <c r="J366" s="113" t="s">
        <v>929</v>
      </c>
    </row>
    <row r="367" spans="1:10" ht="135" x14ac:dyDescent="0.25">
      <c r="A367" s="155">
        <v>310</v>
      </c>
      <c r="B367" s="112" t="s">
        <v>868</v>
      </c>
      <c r="C367" s="156" t="s">
        <v>823</v>
      </c>
      <c r="D367" s="114" t="s">
        <v>759</v>
      </c>
      <c r="E367" s="115">
        <v>0.36</v>
      </c>
      <c r="F367" s="111">
        <v>200</v>
      </c>
      <c r="G367" s="114" t="s">
        <v>818</v>
      </c>
      <c r="H367" s="117">
        <v>28924.3</v>
      </c>
      <c r="I367" s="168" t="s">
        <v>647</v>
      </c>
      <c r="J367" s="113" t="s">
        <v>983</v>
      </c>
    </row>
    <row r="368" spans="1:10" ht="135" x14ac:dyDescent="0.25">
      <c r="A368" s="155">
        <v>311</v>
      </c>
      <c r="B368" s="175" t="s">
        <v>1015</v>
      </c>
      <c r="C368" s="156" t="s">
        <v>823</v>
      </c>
      <c r="D368" s="114" t="s">
        <v>759</v>
      </c>
      <c r="E368" s="115">
        <v>1.5</v>
      </c>
      <c r="F368" s="111">
        <v>200</v>
      </c>
      <c r="G368" s="114" t="s">
        <v>818</v>
      </c>
      <c r="H368" s="117">
        <v>120517.93</v>
      </c>
      <c r="I368" s="168" t="s">
        <v>647</v>
      </c>
      <c r="J368" s="113" t="s">
        <v>983</v>
      </c>
    </row>
    <row r="369" spans="1:10" ht="135" x14ac:dyDescent="0.25">
      <c r="A369" s="155">
        <v>312</v>
      </c>
      <c r="B369" s="112" t="s">
        <v>869</v>
      </c>
      <c r="C369" s="156" t="s">
        <v>823</v>
      </c>
      <c r="D369" s="114" t="s">
        <v>759</v>
      </c>
      <c r="E369" s="115">
        <v>2.5</v>
      </c>
      <c r="F369" s="194">
        <v>200</v>
      </c>
      <c r="G369" s="114" t="s">
        <v>818</v>
      </c>
      <c r="H369" s="117">
        <v>200863.22</v>
      </c>
      <c r="I369" s="168" t="s">
        <v>647</v>
      </c>
      <c r="J369" s="113" t="s">
        <v>983</v>
      </c>
    </row>
    <row r="370" spans="1:10" ht="135" x14ac:dyDescent="0.25">
      <c r="A370" s="155">
        <v>313</v>
      </c>
      <c r="B370" s="112" t="s">
        <v>870</v>
      </c>
      <c r="C370" s="156" t="s">
        <v>823</v>
      </c>
      <c r="D370" s="114" t="s">
        <v>759</v>
      </c>
      <c r="E370" s="115">
        <v>0.6</v>
      </c>
      <c r="F370" s="194">
        <v>200</v>
      </c>
      <c r="G370" s="114" t="s">
        <v>584</v>
      </c>
      <c r="H370" s="180">
        <v>34183.31</v>
      </c>
      <c r="I370" s="168" t="s">
        <v>647</v>
      </c>
      <c r="J370" s="113" t="s">
        <v>983</v>
      </c>
    </row>
    <row r="371" spans="1:10" ht="135" x14ac:dyDescent="0.25">
      <c r="A371" s="155">
        <v>314</v>
      </c>
      <c r="B371" s="112" t="s">
        <v>871</v>
      </c>
      <c r="C371" s="156" t="s">
        <v>823</v>
      </c>
      <c r="D371" s="114" t="s">
        <v>759</v>
      </c>
      <c r="E371" s="115">
        <v>1</v>
      </c>
      <c r="F371" s="111">
        <v>150</v>
      </c>
      <c r="G371" s="114" t="s">
        <v>584</v>
      </c>
      <c r="H371" s="180">
        <v>24321.46</v>
      </c>
      <c r="I371" s="168" t="s">
        <v>731</v>
      </c>
      <c r="J371" s="113" t="s">
        <v>960</v>
      </c>
    </row>
    <row r="372" spans="1:10" ht="33.75" x14ac:dyDescent="0.25">
      <c r="A372" s="155">
        <v>315</v>
      </c>
      <c r="B372" s="113" t="s">
        <v>1016</v>
      </c>
      <c r="C372" s="112" t="s">
        <v>823</v>
      </c>
      <c r="D372" s="114" t="s">
        <v>759</v>
      </c>
      <c r="E372" s="115">
        <v>1</v>
      </c>
      <c r="F372" s="111">
        <v>200</v>
      </c>
      <c r="G372" s="114" t="s">
        <v>584</v>
      </c>
      <c r="H372" s="180">
        <v>56972.19</v>
      </c>
      <c r="I372" s="179" t="s">
        <v>647</v>
      </c>
      <c r="J372" s="112" t="s">
        <v>872</v>
      </c>
    </row>
    <row r="373" spans="1:10" ht="101.25" x14ac:dyDescent="0.25">
      <c r="A373" s="113"/>
      <c r="B373" s="112" t="s">
        <v>873</v>
      </c>
      <c r="C373" s="113"/>
      <c r="D373" s="113"/>
      <c r="E373" s="113"/>
      <c r="F373" s="113"/>
      <c r="G373" s="113"/>
      <c r="H373" s="113"/>
      <c r="I373" s="113"/>
      <c r="J373" s="113" t="s">
        <v>1017</v>
      </c>
    </row>
    <row r="374" spans="1:10" ht="135" x14ac:dyDescent="0.25">
      <c r="A374" s="155">
        <v>316</v>
      </c>
      <c r="B374" s="156" t="s">
        <v>874</v>
      </c>
      <c r="C374" s="156" t="s">
        <v>823</v>
      </c>
      <c r="D374" s="114" t="s">
        <v>759</v>
      </c>
      <c r="E374" s="115">
        <v>2</v>
      </c>
      <c r="F374" s="111">
        <v>200</v>
      </c>
      <c r="G374" s="114" t="s">
        <v>566</v>
      </c>
      <c r="H374" s="117">
        <v>106973.75</v>
      </c>
      <c r="I374" s="168" t="s">
        <v>647</v>
      </c>
      <c r="J374" s="113" t="s">
        <v>983</v>
      </c>
    </row>
    <row r="375" spans="1:10" ht="135" x14ac:dyDescent="0.25">
      <c r="A375" s="155">
        <v>317</v>
      </c>
      <c r="B375" s="175" t="s">
        <v>1018</v>
      </c>
      <c r="C375" s="156" t="s">
        <v>823</v>
      </c>
      <c r="D375" s="114" t="s">
        <v>759</v>
      </c>
      <c r="E375" s="115">
        <v>2</v>
      </c>
      <c r="F375" s="111">
        <v>200</v>
      </c>
      <c r="G375" s="114" t="s">
        <v>566</v>
      </c>
      <c r="H375" s="117">
        <v>106973.75</v>
      </c>
      <c r="I375" s="168" t="s">
        <v>647</v>
      </c>
      <c r="J375" s="113" t="s">
        <v>983</v>
      </c>
    </row>
    <row r="376" spans="1:10" ht="135" x14ac:dyDescent="0.25">
      <c r="A376" s="155">
        <v>318</v>
      </c>
      <c r="B376" s="175" t="s">
        <v>1019</v>
      </c>
      <c r="C376" s="156" t="s">
        <v>823</v>
      </c>
      <c r="D376" s="114" t="s">
        <v>759</v>
      </c>
      <c r="E376" s="189">
        <v>1</v>
      </c>
      <c r="F376" s="186">
        <v>200</v>
      </c>
      <c r="G376" s="114" t="s">
        <v>818</v>
      </c>
      <c r="H376" s="117">
        <v>80345.289999999994</v>
      </c>
      <c r="I376" s="165" t="s">
        <v>647</v>
      </c>
      <c r="J376" s="113" t="s">
        <v>983</v>
      </c>
    </row>
    <row r="377" spans="1:10" ht="90" x14ac:dyDescent="0.25">
      <c r="A377" s="155">
        <v>319</v>
      </c>
      <c r="B377" s="113" t="s">
        <v>1020</v>
      </c>
      <c r="C377" s="156" t="s">
        <v>875</v>
      </c>
      <c r="D377" s="114" t="s">
        <v>333</v>
      </c>
      <c r="E377" s="113"/>
      <c r="F377" s="113"/>
      <c r="G377" s="114" t="s">
        <v>566</v>
      </c>
      <c r="H377" s="115">
        <v>0</v>
      </c>
      <c r="I377" s="114" t="s">
        <v>876</v>
      </c>
      <c r="J377" s="113"/>
    </row>
    <row r="378" spans="1:10" ht="45" x14ac:dyDescent="0.25">
      <c r="A378" s="155">
        <v>320</v>
      </c>
      <c r="B378" s="113" t="s">
        <v>1021</v>
      </c>
      <c r="C378" s="113" t="s">
        <v>1022</v>
      </c>
      <c r="D378" s="114" t="s">
        <v>333</v>
      </c>
      <c r="E378" s="113"/>
      <c r="F378" s="113"/>
      <c r="G378" s="114" t="s">
        <v>584</v>
      </c>
      <c r="H378" s="115">
        <v>0</v>
      </c>
      <c r="I378" s="116" t="s">
        <v>876</v>
      </c>
      <c r="J378" s="113"/>
    </row>
    <row r="379" spans="1:10" ht="78.75" x14ac:dyDescent="0.25">
      <c r="A379" s="113"/>
      <c r="B379" s="113" t="s">
        <v>1023</v>
      </c>
      <c r="C379" s="112" t="s">
        <v>877</v>
      </c>
      <c r="D379" s="113"/>
      <c r="E379" s="113"/>
      <c r="F379" s="113"/>
      <c r="G379" s="113"/>
      <c r="H379" s="113"/>
      <c r="I379" s="113"/>
      <c r="J379" s="113"/>
    </row>
    <row r="380" spans="1:10" ht="90" x14ac:dyDescent="0.25">
      <c r="A380" s="155">
        <v>321</v>
      </c>
      <c r="B380" s="113" t="s">
        <v>1024</v>
      </c>
      <c r="C380" s="156" t="s">
        <v>875</v>
      </c>
      <c r="D380" s="114" t="s">
        <v>333</v>
      </c>
      <c r="E380" s="113"/>
      <c r="F380" s="113"/>
      <c r="G380" s="165" t="s">
        <v>878</v>
      </c>
      <c r="H380" s="115">
        <v>0</v>
      </c>
      <c r="I380" s="114" t="s">
        <v>876</v>
      </c>
      <c r="J380" s="113"/>
    </row>
    <row r="381" spans="1:10" ht="22.5" x14ac:dyDescent="0.25">
      <c r="A381" s="175"/>
      <c r="B381" s="113" t="s">
        <v>1025</v>
      </c>
      <c r="C381" s="175"/>
      <c r="D381" s="175"/>
      <c r="E381" s="175"/>
      <c r="F381" s="175"/>
      <c r="G381" s="175"/>
      <c r="H381" s="175"/>
      <c r="I381" s="175"/>
      <c r="J381" s="175"/>
    </row>
    <row r="382" spans="1:10" ht="67.5" x14ac:dyDescent="0.25">
      <c r="A382" s="155">
        <v>322</v>
      </c>
      <c r="B382" s="113" t="s">
        <v>1026</v>
      </c>
      <c r="C382" s="156" t="s">
        <v>875</v>
      </c>
      <c r="D382" s="114" t="s">
        <v>333</v>
      </c>
      <c r="E382" s="113"/>
      <c r="F382" s="113"/>
      <c r="G382" s="114" t="s">
        <v>571</v>
      </c>
      <c r="H382" s="115">
        <v>0</v>
      </c>
      <c r="I382" s="114" t="s">
        <v>876</v>
      </c>
      <c r="J382" s="113"/>
    </row>
    <row r="383" spans="1:10" ht="67.5" x14ac:dyDescent="0.25">
      <c r="A383" s="155">
        <v>323</v>
      </c>
      <c r="B383" s="113" t="s">
        <v>1027</v>
      </c>
      <c r="C383" s="112" t="s">
        <v>875</v>
      </c>
      <c r="D383" s="114" t="s">
        <v>333</v>
      </c>
      <c r="E383" s="113"/>
      <c r="F383" s="113"/>
      <c r="G383" s="114" t="s">
        <v>571</v>
      </c>
      <c r="H383" s="115">
        <v>0</v>
      </c>
      <c r="I383" s="114" t="s">
        <v>876</v>
      </c>
      <c r="J383" s="113"/>
    </row>
    <row r="384" spans="1:10" ht="56.25" x14ac:dyDescent="0.25">
      <c r="A384" s="190">
        <v>324</v>
      </c>
      <c r="B384" s="112" t="s">
        <v>1067</v>
      </c>
      <c r="C384" s="112" t="s">
        <v>875</v>
      </c>
      <c r="D384" s="116" t="s">
        <v>333</v>
      </c>
      <c r="E384" s="175"/>
      <c r="F384" s="175"/>
      <c r="G384" s="116" t="s">
        <v>584</v>
      </c>
      <c r="H384" s="181">
        <v>0</v>
      </c>
      <c r="I384" s="114" t="s">
        <v>876</v>
      </c>
      <c r="J384" s="175"/>
    </row>
    <row r="385" spans="1:10" ht="78.75" x14ac:dyDescent="0.25">
      <c r="A385" s="155">
        <v>325</v>
      </c>
      <c r="B385" s="113" t="s">
        <v>1028</v>
      </c>
      <c r="C385" s="156" t="s">
        <v>875</v>
      </c>
      <c r="D385" s="114" t="s">
        <v>333</v>
      </c>
      <c r="E385" s="113"/>
      <c r="F385" s="113"/>
      <c r="G385" s="114" t="s">
        <v>566</v>
      </c>
      <c r="H385" s="115">
        <v>0</v>
      </c>
      <c r="I385" s="114" t="s">
        <v>876</v>
      </c>
      <c r="J385" s="113"/>
    </row>
    <row r="386" spans="1:10" ht="33.75" x14ac:dyDescent="0.25">
      <c r="A386" s="155">
        <v>326</v>
      </c>
      <c r="B386" s="113" t="s">
        <v>1029</v>
      </c>
      <c r="C386" s="113" t="s">
        <v>1030</v>
      </c>
      <c r="D386" s="114" t="s">
        <v>333</v>
      </c>
      <c r="E386" s="113"/>
      <c r="F386" s="113"/>
      <c r="G386" s="114" t="s">
        <v>879</v>
      </c>
      <c r="H386" s="117">
        <v>242904.33</v>
      </c>
      <c r="I386" s="113"/>
      <c r="J386" s="113"/>
    </row>
    <row r="387" spans="1:10" ht="22.5" x14ac:dyDescent="0.25">
      <c r="A387" s="155">
        <v>327</v>
      </c>
      <c r="B387" s="112" t="s">
        <v>880</v>
      </c>
      <c r="C387" s="113" t="s">
        <v>1031</v>
      </c>
      <c r="D387" s="114" t="s">
        <v>333</v>
      </c>
      <c r="E387" s="175"/>
      <c r="F387" s="175"/>
      <c r="G387" s="114" t="s">
        <v>881</v>
      </c>
      <c r="H387" s="117">
        <v>57793.599999999999</v>
      </c>
      <c r="I387" s="175"/>
      <c r="J387" s="175"/>
    </row>
    <row r="388" spans="1:10" ht="22.5" x14ac:dyDescent="0.25">
      <c r="A388" s="190">
        <v>328</v>
      </c>
      <c r="B388" s="113" t="s">
        <v>1032</v>
      </c>
      <c r="C388" s="112" t="s">
        <v>882</v>
      </c>
      <c r="D388" s="116" t="s">
        <v>883</v>
      </c>
      <c r="E388" s="196">
        <v>8</v>
      </c>
      <c r="F388" s="175"/>
      <c r="G388" s="116" t="s">
        <v>881</v>
      </c>
      <c r="H388" s="184">
        <v>16386.89</v>
      </c>
      <c r="I388" s="175"/>
      <c r="J388" s="175"/>
    </row>
    <row r="389" spans="1:10" ht="19.5" customHeight="1" x14ac:dyDescent="0.25">
      <c r="A389" s="378" t="s">
        <v>1068</v>
      </c>
      <c r="B389" s="379"/>
      <c r="C389" s="379"/>
      <c r="D389" s="379"/>
      <c r="E389" s="379"/>
      <c r="F389" s="379"/>
      <c r="G389" s="379"/>
      <c r="H389" s="379"/>
      <c r="I389" s="379"/>
      <c r="J389" s="380"/>
    </row>
    <row r="390" spans="1:10" x14ac:dyDescent="0.25">
      <c r="A390" s="378" t="s">
        <v>1076</v>
      </c>
      <c r="B390" s="379"/>
      <c r="C390" s="379"/>
      <c r="D390" s="379"/>
      <c r="E390" s="379"/>
      <c r="F390" s="379"/>
      <c r="G390" s="379"/>
      <c r="H390" s="379"/>
      <c r="I390" s="379"/>
      <c r="J390" s="380"/>
    </row>
    <row r="391" spans="1:10" ht="22.5" x14ac:dyDescent="0.25">
      <c r="A391" s="176">
        <v>1</v>
      </c>
      <c r="B391" s="112" t="s">
        <v>1070</v>
      </c>
      <c r="C391" s="156" t="s">
        <v>1071</v>
      </c>
      <c r="D391" s="114" t="s">
        <v>333</v>
      </c>
      <c r="E391" s="111"/>
      <c r="F391" s="203"/>
      <c r="G391" s="114">
        <v>2021</v>
      </c>
      <c r="H391" s="117">
        <v>8800</v>
      </c>
      <c r="I391" s="165"/>
      <c r="J391" s="113" t="s">
        <v>1072</v>
      </c>
    </row>
    <row r="392" spans="1:10" ht="50.25" x14ac:dyDescent="0.25">
      <c r="A392" s="176">
        <v>2</v>
      </c>
      <c r="B392" s="112" t="s">
        <v>1073</v>
      </c>
      <c r="C392" s="156" t="s">
        <v>1074</v>
      </c>
      <c r="D392" s="114" t="s">
        <v>657</v>
      </c>
      <c r="E392" s="111">
        <v>90</v>
      </c>
      <c r="F392" s="203">
        <v>300</v>
      </c>
      <c r="G392" s="114">
        <v>2021</v>
      </c>
      <c r="H392" s="117">
        <v>5948</v>
      </c>
      <c r="I392" s="165"/>
      <c r="J392" s="113" t="s">
        <v>1075</v>
      </c>
    </row>
    <row r="393" spans="1:10" ht="56.25" x14ac:dyDescent="0.25">
      <c r="A393" s="176">
        <v>3</v>
      </c>
      <c r="B393" s="112" t="s">
        <v>1077</v>
      </c>
      <c r="C393" s="156" t="s">
        <v>1074</v>
      </c>
      <c r="D393" s="114" t="s">
        <v>657</v>
      </c>
      <c r="E393" s="111">
        <v>50</v>
      </c>
      <c r="F393" s="203">
        <v>300</v>
      </c>
      <c r="G393" s="114">
        <v>2022</v>
      </c>
      <c r="H393" s="117">
        <v>716</v>
      </c>
      <c r="I393" s="165"/>
      <c r="J393" s="113" t="s">
        <v>1078</v>
      </c>
    </row>
    <row r="394" spans="1:10" ht="56.25" x14ac:dyDescent="0.25">
      <c r="A394" s="176">
        <v>4</v>
      </c>
      <c r="B394" s="112" t="s">
        <v>1085</v>
      </c>
      <c r="C394" s="156" t="s">
        <v>1074</v>
      </c>
      <c r="D394" s="114" t="s">
        <v>657</v>
      </c>
      <c r="E394" s="111">
        <v>50</v>
      </c>
      <c r="F394" s="203">
        <v>200</v>
      </c>
      <c r="G394" s="114">
        <v>2022</v>
      </c>
      <c r="H394" s="117">
        <v>716</v>
      </c>
      <c r="I394" s="165"/>
      <c r="J394" s="113" t="s">
        <v>1079</v>
      </c>
    </row>
    <row r="395" spans="1:10" ht="33.75" x14ac:dyDescent="0.25">
      <c r="A395" s="176">
        <v>10</v>
      </c>
      <c r="B395" s="112" t="s">
        <v>1080</v>
      </c>
      <c r="C395" s="156" t="s">
        <v>1081</v>
      </c>
      <c r="D395" s="114" t="s">
        <v>333</v>
      </c>
      <c r="E395" s="111"/>
      <c r="F395" s="203"/>
      <c r="G395" s="114">
        <v>2022</v>
      </c>
      <c r="H395" s="117">
        <v>1428</v>
      </c>
      <c r="I395" s="165"/>
      <c r="J395" s="113" t="s">
        <v>1082</v>
      </c>
    </row>
    <row r="396" spans="1:10" ht="45" x14ac:dyDescent="0.25">
      <c r="A396" s="176">
        <v>12</v>
      </c>
      <c r="B396" s="112" t="s">
        <v>1086</v>
      </c>
      <c r="C396" s="156" t="s">
        <v>1074</v>
      </c>
      <c r="D396" s="114" t="s">
        <v>657</v>
      </c>
      <c r="E396" s="111">
        <v>100</v>
      </c>
      <c r="F396" s="203" t="s">
        <v>1083</v>
      </c>
      <c r="G396" s="114">
        <v>2022</v>
      </c>
      <c r="H396" s="117">
        <v>17845</v>
      </c>
      <c r="I396" s="165"/>
      <c r="J396" s="113" t="s">
        <v>1084</v>
      </c>
    </row>
    <row r="397" spans="1:10" ht="56.25" x14ac:dyDescent="0.25">
      <c r="A397" s="176">
        <v>14</v>
      </c>
      <c r="B397" s="112" t="s">
        <v>1087</v>
      </c>
      <c r="C397" s="156" t="s">
        <v>1074</v>
      </c>
      <c r="D397" s="114" t="s">
        <v>657</v>
      </c>
      <c r="E397" s="111">
        <v>2000</v>
      </c>
      <c r="F397" s="203">
        <v>500</v>
      </c>
      <c r="G397" s="114">
        <v>2023</v>
      </c>
      <c r="H397" s="117">
        <v>12527</v>
      </c>
      <c r="I397" s="165"/>
      <c r="J397" s="113" t="s">
        <v>1088</v>
      </c>
    </row>
    <row r="398" spans="1:10" ht="45" x14ac:dyDescent="0.25">
      <c r="A398" s="176">
        <v>12</v>
      </c>
      <c r="B398" s="112" t="s">
        <v>1086</v>
      </c>
      <c r="C398" s="156" t="s">
        <v>1074</v>
      </c>
      <c r="D398" s="114" t="s">
        <v>657</v>
      </c>
      <c r="E398" s="111">
        <v>100</v>
      </c>
      <c r="F398" s="203" t="s">
        <v>1083</v>
      </c>
      <c r="G398" s="114">
        <v>2023</v>
      </c>
      <c r="H398" s="117">
        <v>14352</v>
      </c>
      <c r="I398" s="165"/>
      <c r="J398" s="113" t="s">
        <v>1084</v>
      </c>
    </row>
    <row r="399" spans="1:10" x14ac:dyDescent="0.25">
      <c r="A399" s="378" t="s">
        <v>1092</v>
      </c>
      <c r="B399" s="379"/>
      <c r="C399" s="379"/>
      <c r="D399" s="379"/>
      <c r="E399" s="379"/>
      <c r="F399" s="379"/>
      <c r="G399" s="379"/>
      <c r="H399" s="379"/>
      <c r="I399" s="379"/>
      <c r="J399" s="380"/>
    </row>
    <row r="400" spans="1:10" ht="33.75" x14ac:dyDescent="0.25">
      <c r="A400" s="176">
        <v>4</v>
      </c>
      <c r="B400" s="112" t="s">
        <v>1089</v>
      </c>
      <c r="C400" s="156" t="s">
        <v>1090</v>
      </c>
      <c r="D400" s="114" t="s">
        <v>657</v>
      </c>
      <c r="E400" s="111">
        <v>100</v>
      </c>
      <c r="F400" s="203">
        <v>400</v>
      </c>
      <c r="G400" s="114">
        <v>2021</v>
      </c>
      <c r="H400" s="117">
        <v>1674</v>
      </c>
      <c r="I400" s="165"/>
      <c r="J400" s="113" t="s">
        <v>1091</v>
      </c>
    </row>
  </sheetData>
  <autoFilter ref="A4:K388"/>
  <mergeCells count="16">
    <mergeCell ref="E281:E283"/>
    <mergeCell ref="A389:J389"/>
    <mergeCell ref="A390:J390"/>
    <mergeCell ref="A399:J399"/>
    <mergeCell ref="A141:J141"/>
    <mergeCell ref="A176:J176"/>
    <mergeCell ref="A219:J219"/>
    <mergeCell ref="A244:J244"/>
    <mergeCell ref="A251:J251"/>
    <mergeCell ref="E277:E279"/>
    <mergeCell ref="A136:J136"/>
    <mergeCell ref="H1:J1"/>
    <mergeCell ref="A2:J2"/>
    <mergeCell ref="A3:J3"/>
    <mergeCell ref="A15:J15"/>
    <mergeCell ref="A117:J117"/>
  </mergeCells>
  <conditionalFormatting sqref="A10:J12 A5:I9 K5:K11 I252 I245 A13:K14">
    <cfRule type="containsText" dxfId="269" priority="77" stopIfTrue="1" operator="containsText" text="СМР">
      <formula>NOT(ISERROR(SEARCH("СМР",A5)))</formula>
    </cfRule>
    <cfRule type="containsText" dxfId="268" priority="78" stopIfTrue="1" operator="containsText" text="ПИР">
      <formula>NOT(ISERROR(SEARCH("ПИР",A5)))</formula>
    </cfRule>
  </conditionalFormatting>
  <conditionalFormatting sqref="J5">
    <cfRule type="containsText" dxfId="267" priority="75" stopIfTrue="1" operator="containsText" text="СМР">
      <formula>NOT(ISERROR(SEARCH("СМР",J5)))</formula>
    </cfRule>
    <cfRule type="containsText" dxfId="266" priority="76" stopIfTrue="1" operator="containsText" text="ПИР">
      <formula>NOT(ISERROR(SEARCH("ПИР",J5)))</formula>
    </cfRule>
  </conditionalFormatting>
  <conditionalFormatting sqref="J6:J8">
    <cfRule type="containsText" dxfId="265" priority="73" stopIfTrue="1" operator="containsText" text="СМР">
      <formula>NOT(ISERROR(SEARCH("СМР",J6)))</formula>
    </cfRule>
    <cfRule type="containsText" dxfId="264" priority="74" stopIfTrue="1" operator="containsText" text="ПИР">
      <formula>NOT(ISERROR(SEARCH("ПИР",J6)))</formula>
    </cfRule>
  </conditionalFormatting>
  <conditionalFormatting sqref="K12">
    <cfRule type="containsText" dxfId="263" priority="71" stopIfTrue="1" operator="containsText" text="СМР">
      <formula>NOT(ISERROR(SEARCH("СМР",K12)))</formula>
    </cfRule>
    <cfRule type="containsText" dxfId="262" priority="72" stopIfTrue="1" operator="containsText" text="ПИР">
      <formula>NOT(ISERROR(SEARCH("ПИР",K12)))</formula>
    </cfRule>
  </conditionalFormatting>
  <conditionalFormatting sqref="J9">
    <cfRule type="containsText" dxfId="261" priority="69" stopIfTrue="1" operator="containsText" text="СМР">
      <formula>NOT(ISERROR(SEARCH("СМР",J9)))</formula>
    </cfRule>
    <cfRule type="containsText" dxfId="260" priority="70" stopIfTrue="1" operator="containsText" text="ПИР">
      <formula>NOT(ISERROR(SEARCH("ПИР",J9)))</formula>
    </cfRule>
  </conditionalFormatting>
  <conditionalFormatting sqref="A63:H63 A16:I62">
    <cfRule type="containsText" dxfId="259" priority="67" stopIfTrue="1" operator="containsText" text="СМР">
      <formula>NOT(ISERROR(SEARCH("СМР",A16)))</formula>
    </cfRule>
    <cfRule type="containsText" dxfId="258" priority="68" stopIfTrue="1" operator="containsText" text="ПИР">
      <formula>NOT(ISERROR(SEARCH("ПИР",A16)))</formula>
    </cfRule>
  </conditionalFormatting>
  <conditionalFormatting sqref="A64:H65">
    <cfRule type="containsText" dxfId="257" priority="65" stopIfTrue="1" operator="containsText" text="СМР">
      <formula>NOT(ISERROR(SEARCH("СМР",A64)))</formula>
    </cfRule>
    <cfRule type="containsText" dxfId="256" priority="66" stopIfTrue="1" operator="containsText" text="ПИР">
      <formula>NOT(ISERROR(SEARCH("ПИР",A64)))</formula>
    </cfRule>
  </conditionalFormatting>
  <conditionalFormatting sqref="A67:H70">
    <cfRule type="containsText" dxfId="255" priority="63" stopIfTrue="1" operator="containsText" text="СМР">
      <formula>NOT(ISERROR(SEARCH("СМР",A67)))</formula>
    </cfRule>
    <cfRule type="containsText" dxfId="254" priority="64" stopIfTrue="1" operator="containsText" text="ПИР">
      <formula>NOT(ISERROR(SEARCH("ПИР",A67)))</formula>
    </cfRule>
  </conditionalFormatting>
  <conditionalFormatting sqref="A66:H66">
    <cfRule type="containsText" dxfId="253" priority="61" stopIfTrue="1" operator="containsText" text="СМР">
      <formula>NOT(ISERROR(SEARCH("СМР",A66)))</formula>
    </cfRule>
    <cfRule type="containsText" dxfId="252" priority="62" stopIfTrue="1" operator="containsText" text="ПИР">
      <formula>NOT(ISERROR(SEARCH("ПИР",A66)))</formula>
    </cfRule>
  </conditionalFormatting>
  <conditionalFormatting sqref="A118:J118 H125:J135 H122:I124 A119:F135 H119:J121">
    <cfRule type="containsText" dxfId="251" priority="59" stopIfTrue="1" operator="containsText" text="СМР">
      <formula>NOT(ISERROR(SEARCH("СМР",A118)))</formula>
    </cfRule>
    <cfRule type="containsText" dxfId="250" priority="60" stopIfTrue="1" operator="containsText" text="ПИР">
      <formula>NOT(ISERROR(SEARCH("ПИР",A118)))</formula>
    </cfRule>
  </conditionalFormatting>
  <conditionalFormatting sqref="G119:G135">
    <cfRule type="containsText" dxfId="249" priority="57" stopIfTrue="1" operator="containsText" text="СМР">
      <formula>NOT(ISERROR(SEARCH("СМР",G119)))</formula>
    </cfRule>
    <cfRule type="containsText" dxfId="248" priority="58" stopIfTrue="1" operator="containsText" text="ПИР">
      <formula>NOT(ISERROR(SEARCH("ПИР",G119)))</formula>
    </cfRule>
  </conditionalFormatting>
  <conditionalFormatting sqref="A158 C158:H158">
    <cfRule type="containsText" dxfId="247" priority="53" stopIfTrue="1" operator="containsText" text="СМР">
      <formula>NOT(ISERROR(SEARCH("СМР",A158)))</formula>
    </cfRule>
    <cfRule type="containsText" dxfId="246" priority="54" stopIfTrue="1" operator="containsText" text="ПИР">
      <formula>NOT(ISERROR(SEARCH("ПИР",A158)))</formula>
    </cfRule>
  </conditionalFormatting>
  <conditionalFormatting sqref="A142:I142">
    <cfRule type="containsText" dxfId="245" priority="21" stopIfTrue="1" operator="containsText" text="СМР">
      <formula>NOT(ISERROR(SEARCH("СМР",A142)))</formula>
    </cfRule>
    <cfRule type="containsText" dxfId="244" priority="22" stopIfTrue="1" operator="containsText" text="ПИР">
      <formula>NOT(ISERROR(SEARCH("ПИР",A142)))</formula>
    </cfRule>
  </conditionalFormatting>
  <conditionalFormatting sqref="A159 C159:H159">
    <cfRule type="containsText" dxfId="243" priority="55" stopIfTrue="1" operator="containsText" text="СМР">
      <formula>NOT(ISERROR(SEARCH("СМР",A159)))</formula>
    </cfRule>
    <cfRule type="containsText" dxfId="242" priority="56" stopIfTrue="1" operator="containsText" text="ПИР">
      <formula>NOT(ISERROR(SEARCH("ПИР",A159)))</formula>
    </cfRule>
  </conditionalFormatting>
  <conditionalFormatting sqref="A157 C157:H157">
    <cfRule type="containsText" dxfId="241" priority="51" stopIfTrue="1" operator="containsText" text="СМР">
      <formula>NOT(ISERROR(SEARCH("СМР",A157)))</formula>
    </cfRule>
    <cfRule type="containsText" dxfId="240" priority="52" stopIfTrue="1" operator="containsText" text="ПИР">
      <formula>NOT(ISERROR(SEARCH("ПИР",A157)))</formula>
    </cfRule>
  </conditionalFormatting>
  <conditionalFormatting sqref="A156 C156:H156">
    <cfRule type="containsText" dxfId="239" priority="49" stopIfTrue="1" operator="containsText" text="СМР">
      <formula>NOT(ISERROR(SEARCH("СМР",A156)))</formula>
    </cfRule>
    <cfRule type="containsText" dxfId="238" priority="50" stopIfTrue="1" operator="containsText" text="ПИР">
      <formula>NOT(ISERROR(SEARCH("ПИР",A156)))</formula>
    </cfRule>
  </conditionalFormatting>
  <conditionalFormatting sqref="A154 C154:H154">
    <cfRule type="containsText" dxfId="237" priority="45" stopIfTrue="1" operator="containsText" text="СМР">
      <formula>NOT(ISERROR(SEARCH("СМР",A154)))</formula>
    </cfRule>
    <cfRule type="containsText" dxfId="236" priority="46" stopIfTrue="1" operator="containsText" text="ПИР">
      <formula>NOT(ISERROR(SEARCH("ПИР",A154)))</formula>
    </cfRule>
  </conditionalFormatting>
  <conditionalFormatting sqref="A155 C155:H155">
    <cfRule type="containsText" dxfId="235" priority="47" stopIfTrue="1" operator="containsText" text="СМР">
      <formula>NOT(ISERROR(SEARCH("СМР",A155)))</formula>
    </cfRule>
    <cfRule type="containsText" dxfId="234" priority="48" stopIfTrue="1" operator="containsText" text="ПИР">
      <formula>NOT(ISERROR(SEARCH("ПИР",A155)))</formula>
    </cfRule>
  </conditionalFormatting>
  <conditionalFormatting sqref="A150 C150:H150">
    <cfRule type="containsText" dxfId="233" priority="37" stopIfTrue="1" operator="containsText" text="СМР">
      <formula>NOT(ISERROR(SEARCH("СМР",A150)))</formula>
    </cfRule>
    <cfRule type="containsText" dxfId="232" priority="38" stopIfTrue="1" operator="containsText" text="ПИР">
      <formula>NOT(ISERROR(SEARCH("ПИР",A150)))</formula>
    </cfRule>
  </conditionalFormatting>
  <conditionalFormatting sqref="A153 C153:H153">
    <cfRule type="containsText" dxfId="231" priority="43" stopIfTrue="1" operator="containsText" text="СМР">
      <formula>NOT(ISERROR(SEARCH("СМР",A153)))</formula>
    </cfRule>
    <cfRule type="containsText" dxfId="230" priority="44" stopIfTrue="1" operator="containsText" text="ПИР">
      <formula>NOT(ISERROR(SEARCH("ПИР",A153)))</formula>
    </cfRule>
  </conditionalFormatting>
  <conditionalFormatting sqref="A152 C152:H152">
    <cfRule type="containsText" dxfId="229" priority="41" stopIfTrue="1" operator="containsText" text="СМР">
      <formula>NOT(ISERROR(SEARCH("СМР",A152)))</formula>
    </cfRule>
    <cfRule type="containsText" dxfId="228" priority="42" stopIfTrue="1" operator="containsText" text="ПИР">
      <formula>NOT(ISERROR(SEARCH("ПИР",A152)))</formula>
    </cfRule>
  </conditionalFormatting>
  <conditionalFormatting sqref="B145:B159">
    <cfRule type="containsText" dxfId="227" priority="11" stopIfTrue="1" operator="containsText" text="СМР">
      <formula>NOT(ISERROR(SEARCH("СМР",B145)))</formula>
    </cfRule>
    <cfRule type="containsText" dxfId="226" priority="12" stopIfTrue="1" operator="containsText" text="ПИР">
      <formula>NOT(ISERROR(SEARCH("ПИР",B145)))</formula>
    </cfRule>
  </conditionalFormatting>
  <conditionalFormatting sqref="A151 C151:H151">
    <cfRule type="containsText" dxfId="225" priority="39" stopIfTrue="1" operator="containsText" text="СМР">
      <formula>NOT(ISERROR(SEARCH("СМР",A151)))</formula>
    </cfRule>
    <cfRule type="containsText" dxfId="224" priority="40" stopIfTrue="1" operator="containsText" text="ПИР">
      <formula>NOT(ISERROR(SEARCH("ПИР",A151)))</formula>
    </cfRule>
  </conditionalFormatting>
  <conditionalFormatting sqref="A149 C149:H149">
    <cfRule type="containsText" dxfId="223" priority="35" stopIfTrue="1" operator="containsText" text="СМР">
      <formula>NOT(ISERROR(SEARCH("СМР",A149)))</formula>
    </cfRule>
    <cfRule type="containsText" dxfId="222" priority="36" stopIfTrue="1" operator="containsText" text="ПИР">
      <formula>NOT(ISERROR(SEARCH("ПИР",A149)))</formula>
    </cfRule>
  </conditionalFormatting>
  <conditionalFormatting sqref="A148 C148:H148">
    <cfRule type="containsText" dxfId="221" priority="33" stopIfTrue="1" operator="containsText" text="СМР">
      <formula>NOT(ISERROR(SEARCH("СМР",A148)))</formula>
    </cfRule>
    <cfRule type="containsText" dxfId="220" priority="34" stopIfTrue="1" operator="containsText" text="ПИР">
      <formula>NOT(ISERROR(SEARCH("ПИР",A148)))</formula>
    </cfRule>
  </conditionalFormatting>
  <conditionalFormatting sqref="A146 C146:H146">
    <cfRule type="containsText" dxfId="219" priority="29" stopIfTrue="1" operator="containsText" text="СМР">
      <formula>NOT(ISERROR(SEARCH("СМР",A146)))</formula>
    </cfRule>
    <cfRule type="containsText" dxfId="218" priority="30" stopIfTrue="1" operator="containsText" text="ПИР">
      <formula>NOT(ISERROR(SEARCH("ПИР",A146)))</formula>
    </cfRule>
  </conditionalFormatting>
  <conditionalFormatting sqref="A147 C147:H147">
    <cfRule type="containsText" dxfId="217" priority="31" stopIfTrue="1" operator="containsText" text="СМР">
      <formula>NOT(ISERROR(SEARCH("СМР",A147)))</formula>
    </cfRule>
    <cfRule type="containsText" dxfId="216" priority="32" stopIfTrue="1" operator="containsText" text="ПИР">
      <formula>NOT(ISERROR(SEARCH("ПИР",A147)))</formula>
    </cfRule>
  </conditionalFormatting>
  <conditionalFormatting sqref="A145 C145:H145">
    <cfRule type="containsText" dxfId="215" priority="27" stopIfTrue="1" operator="containsText" text="СМР">
      <formula>NOT(ISERROR(SEARCH("СМР",A145)))</formula>
    </cfRule>
    <cfRule type="containsText" dxfId="214" priority="28" stopIfTrue="1" operator="containsText" text="ПИР">
      <formula>NOT(ISERROR(SEARCH("ПИР",A145)))</formula>
    </cfRule>
  </conditionalFormatting>
  <conditionalFormatting sqref="A144 C144:D144 G144:H144">
    <cfRule type="containsText" dxfId="213" priority="25" stopIfTrue="1" operator="containsText" text="СМР">
      <formula>NOT(ISERROR(SEARCH("СМР",A144)))</formula>
    </cfRule>
    <cfRule type="containsText" dxfId="212" priority="26" stopIfTrue="1" operator="containsText" text="ПИР">
      <formula>NOT(ISERROR(SEARCH("ПИР",A144)))</formula>
    </cfRule>
  </conditionalFormatting>
  <conditionalFormatting sqref="A143 C143:D143 G143:H143">
    <cfRule type="containsText" dxfId="211" priority="23" stopIfTrue="1" operator="containsText" text="СМР">
      <formula>NOT(ISERROR(SEARCH("СМР",A143)))</formula>
    </cfRule>
    <cfRule type="containsText" dxfId="210" priority="24" stopIfTrue="1" operator="containsText" text="ПИР">
      <formula>NOT(ISERROR(SEARCH("ПИР",A143)))</formula>
    </cfRule>
  </conditionalFormatting>
  <conditionalFormatting sqref="B143:B144">
    <cfRule type="containsText" dxfId="209" priority="19" stopIfTrue="1" operator="containsText" text="СМР">
      <formula>NOT(ISERROR(SEARCH("СМР",B143)))</formula>
    </cfRule>
    <cfRule type="containsText" dxfId="208" priority="20" stopIfTrue="1" operator="containsText" text="ПИР">
      <formula>NOT(ISERROR(SEARCH("ПИР",B143)))</formula>
    </cfRule>
  </conditionalFormatting>
  <conditionalFormatting sqref="F143:F144">
    <cfRule type="containsText" dxfId="207" priority="17" stopIfTrue="1" operator="containsText" text="СМР">
      <formula>NOT(ISERROR(SEARCH("СМР",F143)))</formula>
    </cfRule>
    <cfRule type="containsText" dxfId="206" priority="18" stopIfTrue="1" operator="containsText" text="ПИР">
      <formula>NOT(ISERROR(SEARCH("ПИР",F143)))</formula>
    </cfRule>
  </conditionalFormatting>
  <conditionalFormatting sqref="E143:E144">
    <cfRule type="containsText" dxfId="205" priority="15" stopIfTrue="1" operator="containsText" text="СМР">
      <formula>NOT(ISERROR(SEARCH("СМР",E143)))</formula>
    </cfRule>
    <cfRule type="containsText" dxfId="204" priority="16" stopIfTrue="1" operator="containsText" text="ПИР">
      <formula>NOT(ISERROR(SEARCH("ПИР",E143)))</formula>
    </cfRule>
  </conditionalFormatting>
  <conditionalFormatting sqref="I143:I144">
    <cfRule type="containsText" dxfId="203" priority="13" stopIfTrue="1" operator="containsText" text="СМР">
      <formula>NOT(ISERROR(SEARCH("СМР",I143)))</formula>
    </cfRule>
    <cfRule type="containsText" dxfId="202" priority="14" stopIfTrue="1" operator="containsText" text="ПИР">
      <formula>NOT(ISERROR(SEARCH("ПИР",I143)))</formula>
    </cfRule>
  </conditionalFormatting>
  <conditionalFormatting sqref="I145:I159">
    <cfRule type="containsText" dxfId="201" priority="9" stopIfTrue="1" operator="containsText" text="СМР">
      <formula>NOT(ISERROR(SEARCH("СМР",I145)))</formula>
    </cfRule>
    <cfRule type="containsText" dxfId="200" priority="10" stopIfTrue="1" operator="containsText" text="ПИР">
      <formula>NOT(ISERROR(SEARCH("ПИР",I145)))</formula>
    </cfRule>
  </conditionalFormatting>
  <conditionalFormatting sqref="A245:H245">
    <cfRule type="containsText" dxfId="199" priority="7" stopIfTrue="1" operator="containsText" text="СМР">
      <formula>NOT(ISERROR(SEARCH("СМР",A245)))</formula>
    </cfRule>
    <cfRule type="containsText" dxfId="198" priority="8" stopIfTrue="1" operator="containsText" text="ПИР">
      <formula>NOT(ISERROR(SEARCH("ПИР",A245)))</formula>
    </cfRule>
  </conditionalFormatting>
  <conditionalFormatting sqref="A252 C252:H252">
    <cfRule type="containsText" dxfId="197" priority="5" stopIfTrue="1" operator="containsText" text="СМР">
      <formula>NOT(ISERROR(SEARCH("СМР",A252)))</formula>
    </cfRule>
    <cfRule type="containsText" dxfId="196" priority="6" stopIfTrue="1" operator="containsText" text="ПИР">
      <formula>NOT(ISERROR(SEARCH("ПИР",A252)))</formula>
    </cfRule>
  </conditionalFormatting>
  <conditionalFormatting sqref="B252">
    <cfRule type="containsText" dxfId="195" priority="3" stopIfTrue="1" operator="containsText" text="СМР">
      <formula>NOT(ISERROR(SEARCH("СМР",B252)))</formula>
    </cfRule>
    <cfRule type="containsText" dxfId="194" priority="4" stopIfTrue="1" operator="containsText" text="ПИР">
      <formula>NOT(ISERROR(SEARCH("ПИР",B252)))</formula>
    </cfRule>
  </conditionalFormatting>
  <conditionalFormatting sqref="L10:L12">
    <cfRule type="containsText" dxfId="193" priority="1" stopIfTrue="1" operator="containsText" text="СМР">
      <formula>NOT(ISERROR(SEARCH("СМР",L10)))</formula>
    </cfRule>
    <cfRule type="containsText" dxfId="192" priority="2" stopIfTrue="1" operator="containsText" text="ПИР">
      <formula>NOT(ISERROR(SEARCH("ПИР",L10)))</formula>
    </cfRule>
  </conditionalFormatting>
  <printOptions horizontalCentered="1" verticalCentered="1"/>
  <pageMargins left="0.70866141732283472" right="0.70866141732283472" top="0.74803149606299213" bottom="0.74803149606299213" header="0.31496062992125984" footer="0.31496062992125984"/>
  <pageSetup paperSize="9" scale="75" fitToHeight="6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433"/>
  <sheetViews>
    <sheetView tabSelected="1" view="pageBreakPreview" topLeftCell="A271" zoomScale="93" zoomScaleNormal="100" zoomScaleSheetLayoutView="93" workbookViewId="0">
      <selection activeCell="H271" sqref="A1:K422"/>
    </sheetView>
  </sheetViews>
  <sheetFormatPr defaultColWidth="9.140625" defaultRowHeight="15" x14ac:dyDescent="0.25"/>
  <cols>
    <col min="1" max="1" width="9.140625" style="2" customWidth="1"/>
    <col min="2" max="2" width="35.7109375" style="278" customWidth="1"/>
    <col min="3" max="3" width="36.7109375" style="278" customWidth="1"/>
    <col min="4" max="4" width="8.5703125" style="2" customWidth="1"/>
    <col min="5" max="5" width="9.85546875" style="2" customWidth="1"/>
    <col min="6" max="6" width="8.42578125" style="2" customWidth="1"/>
    <col min="7" max="7" width="11.28515625" style="250" customWidth="1"/>
    <col min="8" max="8" width="14.140625" style="2" customWidth="1"/>
    <col min="9" max="9" width="13.42578125" style="2" customWidth="1"/>
    <col min="10" max="10" width="29.28515625" style="2" customWidth="1"/>
    <col min="11" max="11" width="15.42578125" style="2" customWidth="1"/>
    <col min="12" max="12" width="8.28515625" style="2" customWidth="1"/>
    <col min="13" max="13" width="9.140625" style="249"/>
    <col min="14" max="16384" width="9.140625" style="2"/>
  </cols>
  <sheetData>
    <row r="1" spans="1:11" ht="20.25" x14ac:dyDescent="0.25">
      <c r="A1" s="538"/>
      <c r="B1" s="539"/>
      <c r="C1" s="539"/>
      <c r="D1" s="538"/>
      <c r="E1" s="538"/>
      <c r="F1" s="538"/>
      <c r="G1" s="540"/>
      <c r="H1" s="538"/>
      <c r="I1" s="538"/>
      <c r="J1" s="541" t="s">
        <v>1599</v>
      </c>
      <c r="K1" s="538"/>
    </row>
    <row r="2" spans="1:11" ht="98.25" customHeight="1" x14ac:dyDescent="0.25">
      <c r="A2" s="542"/>
      <c r="B2" s="543"/>
      <c r="C2" s="543"/>
      <c r="D2" s="542"/>
      <c r="E2" s="542"/>
      <c r="F2" s="542"/>
      <c r="G2" s="544"/>
      <c r="H2" s="545" t="s">
        <v>330</v>
      </c>
      <c r="I2" s="545"/>
      <c r="J2" s="545"/>
      <c r="K2" s="538"/>
    </row>
    <row r="3" spans="1:11" ht="43.5" customHeight="1" x14ac:dyDescent="0.25">
      <c r="A3" s="546" t="s">
        <v>1033</v>
      </c>
      <c r="B3" s="547"/>
      <c r="C3" s="547"/>
      <c r="D3" s="547"/>
      <c r="E3" s="547"/>
      <c r="F3" s="547"/>
      <c r="G3" s="547"/>
      <c r="H3" s="547"/>
      <c r="I3" s="547"/>
      <c r="J3" s="547"/>
      <c r="K3" s="538"/>
    </row>
    <row r="4" spans="1:11" ht="50.25" customHeight="1" x14ac:dyDescent="0.25">
      <c r="A4" s="548" t="s">
        <v>1034</v>
      </c>
      <c r="B4" s="549"/>
      <c r="C4" s="549"/>
      <c r="D4" s="549"/>
      <c r="E4" s="549"/>
      <c r="F4" s="549"/>
      <c r="G4" s="549"/>
      <c r="H4" s="549"/>
      <c r="I4" s="549"/>
      <c r="J4" s="549"/>
      <c r="K4" s="538"/>
    </row>
    <row r="5" spans="1:11" ht="57.95" customHeight="1" x14ac:dyDescent="0.25">
      <c r="A5" s="550" t="s">
        <v>1199</v>
      </c>
      <c r="B5" s="551" t="s">
        <v>1200</v>
      </c>
      <c r="C5" s="551" t="s">
        <v>1201</v>
      </c>
      <c r="D5" s="550" t="s">
        <v>1202</v>
      </c>
      <c r="E5" s="550" t="s">
        <v>1260</v>
      </c>
      <c r="F5" s="550" t="s">
        <v>1203</v>
      </c>
      <c r="G5" s="550" t="s">
        <v>1204</v>
      </c>
      <c r="H5" s="550" t="s">
        <v>1205</v>
      </c>
      <c r="I5" s="550" t="s">
        <v>1198</v>
      </c>
      <c r="J5" s="550" t="s">
        <v>1206</v>
      </c>
      <c r="K5" s="538"/>
    </row>
    <row r="6" spans="1:11" ht="112.5" x14ac:dyDescent="0.25">
      <c r="A6" s="552">
        <v>1</v>
      </c>
      <c r="B6" s="553" t="s">
        <v>1412</v>
      </c>
      <c r="C6" s="87" t="s">
        <v>332</v>
      </c>
      <c r="D6" s="82" t="s">
        <v>333</v>
      </c>
      <c r="E6" s="83"/>
      <c r="F6" s="82"/>
      <c r="G6" s="84" t="s">
        <v>1426</v>
      </c>
      <c r="H6" s="554">
        <f>'Фин потребн по годам'!C5</f>
        <v>22448.907999999999</v>
      </c>
      <c r="I6" s="86" t="s">
        <v>335</v>
      </c>
      <c r="J6" s="87" t="s">
        <v>336</v>
      </c>
      <c r="K6" s="538"/>
    </row>
    <row r="7" spans="1:11" ht="112.5" x14ac:dyDescent="0.25">
      <c r="A7" s="552">
        <v>2</v>
      </c>
      <c r="B7" s="553" t="s">
        <v>1413</v>
      </c>
      <c r="C7" s="87" t="s">
        <v>332</v>
      </c>
      <c r="D7" s="82" t="s">
        <v>333</v>
      </c>
      <c r="E7" s="83"/>
      <c r="F7" s="82"/>
      <c r="G7" s="84" t="s">
        <v>1426</v>
      </c>
      <c r="H7" s="554">
        <f>'Фин потребн по годам'!C6</f>
        <v>21259</v>
      </c>
      <c r="I7" s="86" t="s">
        <v>338</v>
      </c>
      <c r="J7" s="87" t="s">
        <v>339</v>
      </c>
      <c r="K7" s="538"/>
    </row>
    <row r="8" spans="1:11" ht="101.25" x14ac:dyDescent="0.25">
      <c r="A8" s="552">
        <v>3</v>
      </c>
      <c r="B8" s="555" t="s">
        <v>1208</v>
      </c>
      <c r="C8" s="555" t="s">
        <v>341</v>
      </c>
      <c r="D8" s="556"/>
      <c r="E8" s="557"/>
      <c r="F8" s="556"/>
      <c r="G8" s="558" t="s">
        <v>1427</v>
      </c>
      <c r="H8" s="559">
        <f>'Фин потребн по годам'!C7</f>
        <v>767604.56000000029</v>
      </c>
      <c r="I8" s="92" t="s">
        <v>343</v>
      </c>
      <c r="J8" s="555" t="s">
        <v>344</v>
      </c>
      <c r="K8" s="538"/>
    </row>
    <row r="9" spans="1:11" ht="39" customHeight="1" x14ac:dyDescent="0.25">
      <c r="A9" s="552">
        <v>4</v>
      </c>
      <c r="B9" s="560" t="s">
        <v>1579</v>
      </c>
      <c r="C9" s="560"/>
      <c r="D9" s="561"/>
      <c r="E9" s="562"/>
      <c r="F9" s="561"/>
      <c r="G9" s="563"/>
      <c r="H9" s="564">
        <f>'Фин потребн по годам'!C8</f>
        <v>11688846</v>
      </c>
      <c r="I9" s="565"/>
      <c r="J9" s="560" t="s">
        <v>349</v>
      </c>
      <c r="K9" s="538"/>
    </row>
    <row r="10" spans="1:11" ht="16.5" x14ac:dyDescent="0.25">
      <c r="A10" s="566" t="s">
        <v>1581</v>
      </c>
      <c r="B10" s="567" t="s">
        <v>1580</v>
      </c>
      <c r="C10" s="567" t="s">
        <v>347</v>
      </c>
      <c r="D10" s="568" t="s">
        <v>333</v>
      </c>
      <c r="E10" s="569"/>
      <c r="F10" s="568"/>
      <c r="G10" s="570" t="s">
        <v>1429</v>
      </c>
      <c r="H10" s="571">
        <f>'Фин потребн по годам'!C9</f>
        <v>368120.26360579999</v>
      </c>
      <c r="I10" s="572"/>
      <c r="J10" s="567" t="s">
        <v>349</v>
      </c>
      <c r="K10" s="538"/>
    </row>
    <row r="11" spans="1:11" x14ac:dyDescent="0.25">
      <c r="A11" s="566" t="s">
        <v>1582</v>
      </c>
      <c r="B11" s="573" t="s">
        <v>1542</v>
      </c>
      <c r="C11" s="567"/>
      <c r="D11" s="568" t="s">
        <v>333</v>
      </c>
      <c r="E11" s="569"/>
      <c r="F11" s="568"/>
      <c r="G11" s="570">
        <v>2016</v>
      </c>
      <c r="H11" s="574">
        <v>9564</v>
      </c>
      <c r="I11" s="572"/>
      <c r="J11" s="567" t="s">
        <v>349</v>
      </c>
      <c r="K11" s="538"/>
    </row>
    <row r="12" spans="1:11" ht="16.5" x14ac:dyDescent="0.25">
      <c r="A12" s="566" t="s">
        <v>1583</v>
      </c>
      <c r="B12" s="575" t="s">
        <v>1543</v>
      </c>
      <c r="C12" s="567"/>
      <c r="D12" s="568" t="s">
        <v>333</v>
      </c>
      <c r="E12" s="569"/>
      <c r="F12" s="568"/>
      <c r="G12" s="570" t="s">
        <v>1272</v>
      </c>
      <c r="H12" s="574">
        <v>29690</v>
      </c>
      <c r="I12" s="572"/>
      <c r="J12" s="567" t="s">
        <v>349</v>
      </c>
      <c r="K12" s="538"/>
    </row>
    <row r="13" spans="1:11" x14ac:dyDescent="0.25">
      <c r="A13" s="566" t="s">
        <v>1584</v>
      </c>
      <c r="B13" s="575" t="s">
        <v>1575</v>
      </c>
      <c r="C13" s="567"/>
      <c r="D13" s="568" t="s">
        <v>333</v>
      </c>
      <c r="E13" s="569"/>
      <c r="F13" s="568"/>
      <c r="G13" s="570" t="s">
        <v>1500</v>
      </c>
      <c r="H13" s="576">
        <v>10043</v>
      </c>
      <c r="I13" s="572"/>
      <c r="J13" s="567" t="s">
        <v>349</v>
      </c>
      <c r="K13" s="538"/>
    </row>
    <row r="14" spans="1:11" x14ac:dyDescent="0.25">
      <c r="A14" s="566" t="s">
        <v>1585</v>
      </c>
      <c r="B14" s="577" t="s">
        <v>1588</v>
      </c>
      <c r="C14" s="578"/>
      <c r="D14" s="579" t="s">
        <v>333</v>
      </c>
      <c r="E14" s="580"/>
      <c r="F14" s="579"/>
      <c r="G14" s="581" t="s">
        <v>1488</v>
      </c>
      <c r="H14" s="582">
        <f>H15+H16</f>
        <v>11271427.869999997</v>
      </c>
      <c r="I14" s="583"/>
      <c r="J14" s="578"/>
      <c r="K14" s="538"/>
    </row>
    <row r="15" spans="1:11" ht="24.75" x14ac:dyDescent="0.25">
      <c r="A15" s="566" t="s">
        <v>1586</v>
      </c>
      <c r="B15" s="584" t="s">
        <v>1414</v>
      </c>
      <c r="C15" s="567" t="s">
        <v>556</v>
      </c>
      <c r="D15" s="568" t="s">
        <v>333</v>
      </c>
      <c r="E15" s="569"/>
      <c r="F15" s="568"/>
      <c r="G15" s="570" t="s">
        <v>584</v>
      </c>
      <c r="H15" s="571">
        <v>211001</v>
      </c>
      <c r="I15" s="572"/>
      <c r="J15" s="585" t="s">
        <v>1093</v>
      </c>
      <c r="K15" s="538"/>
    </row>
    <row r="16" spans="1:11" ht="24.75" x14ac:dyDescent="0.25">
      <c r="A16" s="566" t="s">
        <v>1587</v>
      </c>
      <c r="B16" s="584" t="s">
        <v>1415</v>
      </c>
      <c r="C16" s="567" t="s">
        <v>556</v>
      </c>
      <c r="D16" s="568" t="s">
        <v>333</v>
      </c>
      <c r="E16" s="569"/>
      <c r="F16" s="568"/>
      <c r="G16" s="570" t="s">
        <v>1416</v>
      </c>
      <c r="H16" s="571">
        <f>'Фин потребн по годам'!C15</f>
        <v>11060426.869999997</v>
      </c>
      <c r="I16" s="572"/>
      <c r="J16" s="585" t="s">
        <v>1093</v>
      </c>
      <c r="K16" s="538"/>
    </row>
    <row r="17" spans="1:11" ht="22.5" x14ac:dyDescent="0.25">
      <c r="A17" s="552">
        <v>5</v>
      </c>
      <c r="B17" s="87" t="s">
        <v>353</v>
      </c>
      <c r="C17" s="87" t="s">
        <v>354</v>
      </c>
      <c r="D17" s="82" t="s">
        <v>333</v>
      </c>
      <c r="E17" s="83"/>
      <c r="F17" s="82"/>
      <c r="G17" s="84">
        <v>0</v>
      </c>
      <c r="H17" s="554">
        <v>0</v>
      </c>
      <c r="I17" s="105"/>
      <c r="J17" s="86"/>
      <c r="K17" s="586"/>
    </row>
    <row r="18" spans="1:11" ht="33.75" x14ac:dyDescent="0.25">
      <c r="A18" s="552">
        <v>6</v>
      </c>
      <c r="B18" s="87" t="s">
        <v>356</v>
      </c>
      <c r="C18" s="87" t="s">
        <v>357</v>
      </c>
      <c r="D18" s="82"/>
      <c r="E18" s="83"/>
      <c r="F18" s="82"/>
      <c r="G18" s="84">
        <v>0</v>
      </c>
      <c r="H18" s="554">
        <v>0</v>
      </c>
      <c r="I18" s="105"/>
      <c r="J18" s="86"/>
      <c r="K18" s="586"/>
    </row>
    <row r="19" spans="1:11" ht="22.5" x14ac:dyDescent="0.25">
      <c r="A19" s="552">
        <v>7</v>
      </c>
      <c r="B19" s="87" t="s">
        <v>359</v>
      </c>
      <c r="C19" s="87" t="s">
        <v>354</v>
      </c>
      <c r="D19" s="82" t="s">
        <v>333</v>
      </c>
      <c r="E19" s="83"/>
      <c r="F19" s="82"/>
      <c r="G19" s="84">
        <v>0</v>
      </c>
      <c r="H19" s="554">
        <v>0</v>
      </c>
      <c r="I19" s="105"/>
      <c r="J19" s="86"/>
      <c r="K19" s="586"/>
    </row>
    <row r="20" spans="1:11" ht="45" x14ac:dyDescent="0.25">
      <c r="A20" s="552">
        <v>8</v>
      </c>
      <c r="B20" s="87" t="s">
        <v>1417</v>
      </c>
      <c r="C20" s="555" t="s">
        <v>364</v>
      </c>
      <c r="D20" s="556" t="s">
        <v>365</v>
      </c>
      <c r="E20" s="557">
        <v>200</v>
      </c>
      <c r="F20" s="556"/>
      <c r="G20" s="558" t="s">
        <v>1430</v>
      </c>
      <c r="H20" s="559">
        <v>95315</v>
      </c>
      <c r="I20" s="587"/>
      <c r="J20" s="92" t="s">
        <v>363</v>
      </c>
      <c r="K20" s="538"/>
    </row>
    <row r="21" spans="1:11" ht="33.75" x14ac:dyDescent="0.25">
      <c r="A21" s="552">
        <v>9</v>
      </c>
      <c r="B21" s="87" t="s">
        <v>366</v>
      </c>
      <c r="C21" s="87" t="s">
        <v>367</v>
      </c>
      <c r="D21" s="82" t="s">
        <v>333</v>
      </c>
      <c r="E21" s="83">
        <v>1</v>
      </c>
      <c r="F21" s="82"/>
      <c r="G21" s="84" t="s">
        <v>1428</v>
      </c>
      <c r="H21" s="588">
        <f>'Фин потребн по годам'!C20</f>
        <v>222733.01562496668</v>
      </c>
      <c r="I21" s="86"/>
      <c r="J21" s="86" t="s">
        <v>349</v>
      </c>
      <c r="K21" s="589">
        <f>SUM(H6:H21)</f>
        <v>35778479.487230763</v>
      </c>
    </row>
    <row r="22" spans="1:11" x14ac:dyDescent="0.25">
      <c r="A22" s="590" t="s">
        <v>564</v>
      </c>
      <c r="B22" s="591"/>
      <c r="C22" s="591"/>
      <c r="D22" s="591"/>
      <c r="E22" s="591"/>
      <c r="F22" s="591"/>
      <c r="G22" s="591"/>
      <c r="H22" s="591"/>
      <c r="I22" s="591"/>
      <c r="J22" s="592"/>
      <c r="K22" s="538"/>
    </row>
    <row r="23" spans="1:11" ht="45" x14ac:dyDescent="0.25">
      <c r="A23" s="552">
        <v>10</v>
      </c>
      <c r="B23" s="593" t="s">
        <v>1564</v>
      </c>
      <c r="C23" s="87" t="s">
        <v>370</v>
      </c>
      <c r="D23" s="594" t="s">
        <v>371</v>
      </c>
      <c r="E23" s="595">
        <v>2100</v>
      </c>
      <c r="F23" s="105"/>
      <c r="G23" s="594">
        <v>2020</v>
      </c>
      <c r="H23" s="107">
        <v>6698.6451800000004</v>
      </c>
      <c r="I23" s="105" t="s">
        <v>373</v>
      </c>
      <c r="J23" s="110" t="s">
        <v>374</v>
      </c>
      <c r="K23" s="538"/>
    </row>
    <row r="24" spans="1:11" ht="33.75" x14ac:dyDescent="0.25">
      <c r="A24" s="552">
        <v>11</v>
      </c>
      <c r="B24" s="596" t="s">
        <v>1548</v>
      </c>
      <c r="C24" s="597"/>
      <c r="D24" s="598" t="s">
        <v>371</v>
      </c>
      <c r="E24" s="599"/>
      <c r="F24" s="159"/>
      <c r="G24" s="598"/>
      <c r="H24" s="600">
        <v>50364</v>
      </c>
      <c r="I24" s="601"/>
      <c r="J24" s="602"/>
      <c r="K24" s="538"/>
    </row>
    <row r="25" spans="1:11" ht="56.25" x14ac:dyDescent="0.25">
      <c r="A25" s="552">
        <v>12</v>
      </c>
      <c r="B25" s="593" t="s">
        <v>1419</v>
      </c>
      <c r="C25" s="87" t="s">
        <v>370</v>
      </c>
      <c r="D25" s="594" t="s">
        <v>1365</v>
      </c>
      <c r="E25" s="595">
        <v>1</v>
      </c>
      <c r="F25" s="105"/>
      <c r="G25" s="594" t="s">
        <v>818</v>
      </c>
      <c r="H25" s="107">
        <v>31176.221678062895</v>
      </c>
      <c r="I25" s="105" t="s">
        <v>373</v>
      </c>
      <c r="J25" s="110" t="s">
        <v>374</v>
      </c>
      <c r="K25" s="538"/>
    </row>
    <row r="26" spans="1:11" ht="45" x14ac:dyDescent="0.25">
      <c r="A26" s="552">
        <v>13</v>
      </c>
      <c r="B26" s="602" t="s">
        <v>1295</v>
      </c>
      <c r="C26" s="603" t="s">
        <v>884</v>
      </c>
      <c r="D26" s="604" t="s">
        <v>371</v>
      </c>
      <c r="E26" s="605">
        <v>300</v>
      </c>
      <c r="F26" s="553"/>
      <c r="G26" s="604" t="s">
        <v>566</v>
      </c>
      <c r="H26" s="605">
        <v>262.7</v>
      </c>
      <c r="I26" s="604" t="s">
        <v>373</v>
      </c>
      <c r="J26" s="606" t="s">
        <v>567</v>
      </c>
      <c r="K26" s="538"/>
    </row>
    <row r="27" spans="1:11" ht="45" x14ac:dyDescent="0.25">
      <c r="A27" s="552">
        <v>14</v>
      </c>
      <c r="B27" s="602" t="s">
        <v>1420</v>
      </c>
      <c r="C27" s="87" t="s">
        <v>370</v>
      </c>
      <c r="D27" s="594" t="s">
        <v>371</v>
      </c>
      <c r="E27" s="595">
        <v>300</v>
      </c>
      <c r="F27" s="105"/>
      <c r="G27" s="607">
        <v>2020</v>
      </c>
      <c r="H27" s="107">
        <v>1616.1427633333335</v>
      </c>
      <c r="I27" s="105" t="s">
        <v>373</v>
      </c>
      <c r="J27" s="110" t="s">
        <v>376</v>
      </c>
      <c r="K27" s="538"/>
    </row>
    <row r="28" spans="1:11" ht="45" x14ac:dyDescent="0.25">
      <c r="A28" s="552">
        <v>15</v>
      </c>
      <c r="B28" s="608" t="s">
        <v>1296</v>
      </c>
      <c r="C28" s="603" t="s">
        <v>884</v>
      </c>
      <c r="D28" s="604" t="s">
        <v>371</v>
      </c>
      <c r="E28" s="605">
        <v>1200</v>
      </c>
      <c r="F28" s="553"/>
      <c r="G28" s="604" t="s">
        <v>566</v>
      </c>
      <c r="H28" s="609">
        <v>1050.79</v>
      </c>
      <c r="I28" s="610" t="s">
        <v>373</v>
      </c>
      <c r="J28" s="606" t="s">
        <v>569</v>
      </c>
      <c r="K28" s="538"/>
    </row>
    <row r="29" spans="1:11" ht="56.25" x14ac:dyDescent="0.25">
      <c r="A29" s="552">
        <v>16</v>
      </c>
      <c r="B29" s="606" t="s">
        <v>1421</v>
      </c>
      <c r="C29" s="87" t="s">
        <v>370</v>
      </c>
      <c r="D29" s="594" t="s">
        <v>371</v>
      </c>
      <c r="E29" s="595">
        <v>1200</v>
      </c>
      <c r="F29" s="105"/>
      <c r="G29" s="607" t="s">
        <v>1431</v>
      </c>
      <c r="H29" s="107">
        <v>5875.25</v>
      </c>
      <c r="I29" s="105" t="s">
        <v>373</v>
      </c>
      <c r="J29" s="110" t="s">
        <v>378</v>
      </c>
      <c r="K29" s="538"/>
    </row>
    <row r="30" spans="1:11" ht="45" x14ac:dyDescent="0.25">
      <c r="A30" s="552">
        <v>17</v>
      </c>
      <c r="B30" s="606" t="s">
        <v>1422</v>
      </c>
      <c r="C30" s="87" t="s">
        <v>370</v>
      </c>
      <c r="D30" s="594" t="s">
        <v>371</v>
      </c>
      <c r="E30" s="595">
        <v>500</v>
      </c>
      <c r="F30" s="105"/>
      <c r="G30" s="607" t="s">
        <v>1432</v>
      </c>
      <c r="H30" s="107">
        <v>5066.8999999999996</v>
      </c>
      <c r="I30" s="105" t="s">
        <v>373</v>
      </c>
      <c r="J30" s="110" t="s">
        <v>380</v>
      </c>
      <c r="K30" s="538"/>
    </row>
    <row r="31" spans="1:11" ht="45" x14ac:dyDescent="0.25">
      <c r="A31" s="552">
        <v>18</v>
      </c>
      <c r="B31" s="606" t="s">
        <v>1423</v>
      </c>
      <c r="C31" s="87" t="s">
        <v>370</v>
      </c>
      <c r="D31" s="594" t="s">
        <v>371</v>
      </c>
      <c r="E31" s="595">
        <v>400</v>
      </c>
      <c r="F31" s="105"/>
      <c r="G31" s="607" t="str">
        <f>G29</f>
        <v>2020-2028</v>
      </c>
      <c r="H31" s="107">
        <v>5066.8999999999996</v>
      </c>
      <c r="I31" s="105" t="s">
        <v>373</v>
      </c>
      <c r="J31" s="110" t="s">
        <v>382</v>
      </c>
      <c r="K31" s="538"/>
    </row>
    <row r="32" spans="1:11" ht="45" x14ac:dyDescent="0.25">
      <c r="A32" s="552">
        <v>19</v>
      </c>
      <c r="B32" s="606" t="s">
        <v>1424</v>
      </c>
      <c r="C32" s="87" t="s">
        <v>370</v>
      </c>
      <c r="D32" s="594" t="s">
        <v>371</v>
      </c>
      <c r="E32" s="595">
        <v>3100</v>
      </c>
      <c r="F32" s="105"/>
      <c r="G32" s="594" t="s">
        <v>1431</v>
      </c>
      <c r="H32" s="107">
        <f>'Фин потребн по годам'!C31</f>
        <v>10586</v>
      </c>
      <c r="I32" s="105" t="s">
        <v>373</v>
      </c>
      <c r="J32" s="110" t="s">
        <v>384</v>
      </c>
      <c r="K32" s="538"/>
    </row>
    <row r="33" spans="1:11" ht="45" x14ac:dyDescent="0.25">
      <c r="A33" s="552">
        <v>20</v>
      </c>
      <c r="B33" s="606" t="s">
        <v>1425</v>
      </c>
      <c r="C33" s="87" t="s">
        <v>370</v>
      </c>
      <c r="D33" s="594" t="s">
        <v>371</v>
      </c>
      <c r="E33" s="595">
        <v>1200</v>
      </c>
      <c r="F33" s="105"/>
      <c r="G33" s="594" t="s">
        <v>1371</v>
      </c>
      <c r="H33" s="107">
        <v>5066.8999999999996</v>
      </c>
      <c r="I33" s="105" t="s">
        <v>373</v>
      </c>
      <c r="J33" s="110" t="s">
        <v>386</v>
      </c>
      <c r="K33" s="538"/>
    </row>
    <row r="34" spans="1:11" ht="45" x14ac:dyDescent="0.25">
      <c r="A34" s="552">
        <v>21</v>
      </c>
      <c r="B34" s="606" t="s">
        <v>1433</v>
      </c>
      <c r="C34" s="611" t="s">
        <v>884</v>
      </c>
      <c r="D34" s="612" t="s">
        <v>371</v>
      </c>
      <c r="E34" s="613">
        <v>300</v>
      </c>
      <c r="F34" s="614"/>
      <c r="G34" s="612" t="s">
        <v>1434</v>
      </c>
      <c r="H34" s="615">
        <v>12248.904306175475</v>
      </c>
      <c r="I34" s="612" t="s">
        <v>373</v>
      </c>
      <c r="J34" s="593" t="s">
        <v>572</v>
      </c>
      <c r="K34" s="538"/>
    </row>
    <row r="35" spans="1:11" ht="22.5" x14ac:dyDescent="0.25">
      <c r="A35" s="552">
        <v>22</v>
      </c>
      <c r="B35" s="606" t="s">
        <v>1297</v>
      </c>
      <c r="C35" s="597"/>
      <c r="D35" s="598" t="s">
        <v>371</v>
      </c>
      <c r="E35" s="599"/>
      <c r="F35" s="159"/>
      <c r="G35" s="598"/>
      <c r="H35" s="616">
        <f>'Фин потребн по годам'!C34</f>
        <v>11670.5</v>
      </c>
      <c r="I35" s="598"/>
      <c r="J35" s="602"/>
      <c r="K35" s="538"/>
    </row>
    <row r="36" spans="1:11" ht="45" x14ac:dyDescent="0.25">
      <c r="A36" s="552">
        <v>23</v>
      </c>
      <c r="B36" s="593" t="s">
        <v>1435</v>
      </c>
      <c r="C36" s="87" t="s">
        <v>370</v>
      </c>
      <c r="D36" s="594" t="s">
        <v>371</v>
      </c>
      <c r="E36" s="595">
        <v>32400</v>
      </c>
      <c r="F36" s="105"/>
      <c r="G36" s="594" t="s">
        <v>1431</v>
      </c>
      <c r="H36" s="107">
        <v>8366.2000000000007</v>
      </c>
      <c r="I36" s="105" t="s">
        <v>373</v>
      </c>
      <c r="J36" s="110" t="s">
        <v>388</v>
      </c>
      <c r="K36" s="538"/>
    </row>
    <row r="37" spans="1:11" ht="45" x14ac:dyDescent="0.25">
      <c r="A37" s="552">
        <v>24</v>
      </c>
      <c r="B37" s="606" t="s">
        <v>1298</v>
      </c>
      <c r="C37" s="617" t="s">
        <v>1576</v>
      </c>
      <c r="D37" s="604" t="s">
        <v>371</v>
      </c>
      <c r="E37" s="605">
        <v>2880</v>
      </c>
      <c r="F37" s="553"/>
      <c r="G37" s="604" t="s">
        <v>571</v>
      </c>
      <c r="H37" s="618">
        <v>2343.1</v>
      </c>
      <c r="I37" s="619" t="s">
        <v>373</v>
      </c>
      <c r="J37" s="606" t="s">
        <v>576</v>
      </c>
      <c r="K37" s="538"/>
    </row>
    <row r="38" spans="1:11" ht="45" x14ac:dyDescent="0.25">
      <c r="A38" s="552">
        <v>25</v>
      </c>
      <c r="B38" s="606" t="s">
        <v>1436</v>
      </c>
      <c r="C38" s="87" t="s">
        <v>370</v>
      </c>
      <c r="D38" s="594" t="s">
        <v>371</v>
      </c>
      <c r="E38" s="595">
        <v>11520</v>
      </c>
      <c r="F38" s="105"/>
      <c r="G38" s="594" t="s">
        <v>1371</v>
      </c>
      <c r="H38" s="107">
        <v>11670.5</v>
      </c>
      <c r="I38" s="105" t="s">
        <v>373</v>
      </c>
      <c r="J38" s="110" t="s">
        <v>390</v>
      </c>
      <c r="K38" s="538"/>
    </row>
    <row r="39" spans="1:11" ht="33.75" x14ac:dyDescent="0.25">
      <c r="A39" s="552">
        <v>26</v>
      </c>
      <c r="B39" s="553" t="s">
        <v>1437</v>
      </c>
      <c r="C39" s="87" t="s">
        <v>370</v>
      </c>
      <c r="D39" s="594" t="s">
        <v>371</v>
      </c>
      <c r="E39" s="595">
        <v>4800</v>
      </c>
      <c r="F39" s="82"/>
      <c r="G39" s="594" t="s">
        <v>1432</v>
      </c>
      <c r="H39" s="107">
        <v>9495.3630380518971</v>
      </c>
      <c r="I39" s="110"/>
      <c r="J39" s="110" t="s">
        <v>349</v>
      </c>
      <c r="K39" s="538"/>
    </row>
    <row r="40" spans="1:11" ht="33.75" x14ac:dyDescent="0.25">
      <c r="A40" s="552">
        <v>27</v>
      </c>
      <c r="B40" s="553" t="s">
        <v>1438</v>
      </c>
      <c r="C40" s="87" t="s">
        <v>370</v>
      </c>
      <c r="D40" s="594" t="s">
        <v>371</v>
      </c>
      <c r="E40" s="595">
        <v>7680</v>
      </c>
      <c r="F40" s="82"/>
      <c r="G40" s="594" t="s">
        <v>1371</v>
      </c>
      <c r="H40" s="107">
        <v>7311.8499999999995</v>
      </c>
      <c r="I40" s="110"/>
      <c r="J40" s="110" t="s">
        <v>349</v>
      </c>
      <c r="K40" s="538"/>
    </row>
    <row r="41" spans="1:11" ht="33.75" x14ac:dyDescent="0.25">
      <c r="A41" s="552">
        <v>28</v>
      </c>
      <c r="B41" s="553" t="s">
        <v>467</v>
      </c>
      <c r="C41" s="87" t="s">
        <v>370</v>
      </c>
      <c r="D41" s="594" t="s">
        <v>371</v>
      </c>
      <c r="E41" s="595">
        <v>1200</v>
      </c>
      <c r="F41" s="82"/>
      <c r="G41" s="594" t="s">
        <v>1371</v>
      </c>
      <c r="H41" s="107">
        <v>4000</v>
      </c>
      <c r="I41" s="110"/>
      <c r="J41" s="110" t="s">
        <v>349</v>
      </c>
      <c r="K41" s="538"/>
    </row>
    <row r="42" spans="1:11" ht="33.75" x14ac:dyDescent="0.25">
      <c r="A42" s="552">
        <v>29</v>
      </c>
      <c r="B42" s="553" t="s">
        <v>468</v>
      </c>
      <c r="C42" s="87" t="s">
        <v>370</v>
      </c>
      <c r="D42" s="594" t="s">
        <v>371</v>
      </c>
      <c r="E42" s="595">
        <v>6240</v>
      </c>
      <c r="F42" s="82"/>
      <c r="G42" s="594" t="s">
        <v>1371</v>
      </c>
      <c r="H42" s="107">
        <v>11072.7</v>
      </c>
      <c r="I42" s="110"/>
      <c r="J42" s="110" t="s">
        <v>349</v>
      </c>
      <c r="K42" s="538"/>
    </row>
    <row r="43" spans="1:11" ht="60.75" customHeight="1" x14ac:dyDescent="0.25">
      <c r="A43" s="552">
        <v>30</v>
      </c>
      <c r="B43" s="553" t="s">
        <v>1439</v>
      </c>
      <c r="C43" s="87" t="s">
        <v>370</v>
      </c>
      <c r="D43" s="594" t="s">
        <v>371</v>
      </c>
      <c r="E43" s="595">
        <v>156960</v>
      </c>
      <c r="F43" s="105"/>
      <c r="G43" s="594" t="s">
        <v>1434</v>
      </c>
      <c r="H43" s="107">
        <v>75700</v>
      </c>
      <c r="I43" s="110"/>
      <c r="J43" s="110" t="s">
        <v>349</v>
      </c>
      <c r="K43" s="538"/>
    </row>
    <row r="44" spans="1:11" ht="60.75" customHeight="1" x14ac:dyDescent="0.25">
      <c r="A44" s="552">
        <v>31</v>
      </c>
      <c r="B44" s="553" t="s">
        <v>470</v>
      </c>
      <c r="C44" s="87" t="s">
        <v>563</v>
      </c>
      <c r="D44" s="594" t="s">
        <v>471</v>
      </c>
      <c r="E44" s="595">
        <v>2100</v>
      </c>
      <c r="F44" s="105"/>
      <c r="G44" s="594" t="s">
        <v>1373</v>
      </c>
      <c r="H44" s="107">
        <v>23250</v>
      </c>
      <c r="I44" s="110"/>
      <c r="J44" s="110" t="s">
        <v>1411</v>
      </c>
      <c r="K44" s="538"/>
    </row>
    <row r="45" spans="1:11" ht="60.75" customHeight="1" x14ac:dyDescent="0.25">
      <c r="A45" s="552">
        <v>32</v>
      </c>
      <c r="B45" s="553" t="s">
        <v>474</v>
      </c>
      <c r="C45" s="87" t="s">
        <v>563</v>
      </c>
      <c r="D45" s="594" t="s">
        <v>471</v>
      </c>
      <c r="E45" s="595">
        <v>2600</v>
      </c>
      <c r="F45" s="105"/>
      <c r="G45" s="594" t="s">
        <v>372</v>
      </c>
      <c r="H45" s="107">
        <v>12989</v>
      </c>
      <c r="I45" s="110"/>
      <c r="J45" s="110" t="s">
        <v>349</v>
      </c>
      <c r="K45" s="538"/>
    </row>
    <row r="46" spans="1:11" ht="60.75" customHeight="1" x14ac:dyDescent="0.25">
      <c r="A46" s="552">
        <v>33</v>
      </c>
      <c r="B46" s="553" t="s">
        <v>475</v>
      </c>
      <c r="C46" s="87" t="s">
        <v>563</v>
      </c>
      <c r="D46" s="594" t="s">
        <v>471</v>
      </c>
      <c r="E46" s="595">
        <v>860</v>
      </c>
      <c r="F46" s="620"/>
      <c r="G46" s="594" t="s">
        <v>472</v>
      </c>
      <c r="H46" s="107">
        <v>1470</v>
      </c>
      <c r="I46" s="621"/>
      <c r="J46" s="621" t="s">
        <v>349</v>
      </c>
      <c r="K46" s="538"/>
    </row>
    <row r="47" spans="1:11" ht="67.5" x14ac:dyDescent="0.25">
      <c r="A47" s="552">
        <v>34</v>
      </c>
      <c r="B47" s="606" t="s">
        <v>1440</v>
      </c>
      <c r="C47" s="87" t="s">
        <v>370</v>
      </c>
      <c r="D47" s="594" t="s">
        <v>371</v>
      </c>
      <c r="E47" s="595">
        <v>18000</v>
      </c>
      <c r="F47" s="105"/>
      <c r="G47" s="594" t="s">
        <v>1371</v>
      </c>
      <c r="H47" s="107">
        <v>14517</v>
      </c>
      <c r="I47" s="105" t="s">
        <v>373</v>
      </c>
      <c r="J47" s="110" t="s">
        <v>392</v>
      </c>
      <c r="K47" s="538"/>
    </row>
    <row r="48" spans="1:11" x14ac:dyDescent="0.25">
      <c r="A48" s="552">
        <v>35</v>
      </c>
      <c r="B48" s="606" t="s">
        <v>1565</v>
      </c>
      <c r="C48" s="87"/>
      <c r="D48" s="594" t="s">
        <v>371</v>
      </c>
      <c r="E48" s="595"/>
      <c r="F48" s="105"/>
      <c r="G48" s="594">
        <v>2020</v>
      </c>
      <c r="H48" s="107">
        <v>4207</v>
      </c>
      <c r="I48" s="105"/>
      <c r="J48" s="110"/>
      <c r="K48" s="538"/>
    </row>
    <row r="49" spans="1:11" ht="45" x14ac:dyDescent="0.25">
      <c r="A49" s="552">
        <v>36</v>
      </c>
      <c r="B49" s="606" t="s">
        <v>1441</v>
      </c>
      <c r="C49" s="87" t="s">
        <v>370</v>
      </c>
      <c r="D49" s="594" t="s">
        <v>371</v>
      </c>
      <c r="E49" s="595">
        <v>960</v>
      </c>
      <c r="F49" s="105"/>
      <c r="G49" s="607">
        <v>2020</v>
      </c>
      <c r="H49" s="107">
        <v>2343.3492066666668</v>
      </c>
      <c r="I49" s="105" t="s">
        <v>373</v>
      </c>
      <c r="J49" s="110" t="s">
        <v>394</v>
      </c>
      <c r="K49" s="538"/>
    </row>
    <row r="50" spans="1:11" ht="45" x14ac:dyDescent="0.25">
      <c r="A50" s="552">
        <v>37</v>
      </c>
      <c r="B50" s="606" t="s">
        <v>1442</v>
      </c>
      <c r="C50" s="87" t="s">
        <v>370</v>
      </c>
      <c r="D50" s="594" t="s">
        <v>371</v>
      </c>
      <c r="E50" s="595">
        <v>17280</v>
      </c>
      <c r="F50" s="105"/>
      <c r="G50" s="594" t="s">
        <v>1371</v>
      </c>
      <c r="H50" s="107">
        <v>9882.7999999999993</v>
      </c>
      <c r="I50" s="105" t="s">
        <v>373</v>
      </c>
      <c r="J50" s="110" t="s">
        <v>396</v>
      </c>
      <c r="K50" s="538"/>
    </row>
    <row r="51" spans="1:11" ht="45" x14ac:dyDescent="0.25">
      <c r="A51" s="552">
        <v>38</v>
      </c>
      <c r="B51" s="593" t="s">
        <v>1443</v>
      </c>
      <c r="C51" s="87" t="s">
        <v>370</v>
      </c>
      <c r="D51" s="594" t="s">
        <v>371</v>
      </c>
      <c r="E51" s="595">
        <v>17280</v>
      </c>
      <c r="F51" s="105"/>
      <c r="G51" s="594" t="s">
        <v>1371</v>
      </c>
      <c r="H51" s="107">
        <v>9882.7999999999993</v>
      </c>
      <c r="I51" s="105" t="s">
        <v>373</v>
      </c>
      <c r="J51" s="110" t="s">
        <v>398</v>
      </c>
      <c r="K51" s="538"/>
    </row>
    <row r="52" spans="1:11" ht="45" x14ac:dyDescent="0.25">
      <c r="A52" s="552">
        <v>39</v>
      </c>
      <c r="B52" s="602" t="s">
        <v>1444</v>
      </c>
      <c r="C52" s="87" t="s">
        <v>370</v>
      </c>
      <c r="D52" s="594" t="s">
        <v>371</v>
      </c>
      <c r="E52" s="595">
        <v>4900</v>
      </c>
      <c r="F52" s="105"/>
      <c r="G52" s="594" t="s">
        <v>1371</v>
      </c>
      <c r="H52" s="107">
        <v>7670.5</v>
      </c>
      <c r="I52" s="105" t="s">
        <v>373</v>
      </c>
      <c r="J52" s="110" t="s">
        <v>400</v>
      </c>
      <c r="K52" s="538"/>
    </row>
    <row r="53" spans="1:11" ht="45" x14ac:dyDescent="0.25">
      <c r="A53" s="552">
        <v>40</v>
      </c>
      <c r="B53" s="602" t="s">
        <v>1445</v>
      </c>
      <c r="C53" s="87" t="s">
        <v>370</v>
      </c>
      <c r="D53" s="594" t="s">
        <v>371</v>
      </c>
      <c r="E53" s="595">
        <v>10260</v>
      </c>
      <c r="F53" s="105"/>
      <c r="G53" s="594" t="s">
        <v>1371</v>
      </c>
      <c r="H53" s="107">
        <v>8703.25</v>
      </c>
      <c r="I53" s="105" t="s">
        <v>373</v>
      </c>
      <c r="J53" s="110" t="s">
        <v>402</v>
      </c>
      <c r="K53" s="538"/>
    </row>
    <row r="54" spans="1:11" ht="45" x14ac:dyDescent="0.25">
      <c r="A54" s="552">
        <v>41</v>
      </c>
      <c r="B54" s="606" t="s">
        <v>1446</v>
      </c>
      <c r="C54" s="87" t="s">
        <v>370</v>
      </c>
      <c r="D54" s="594" t="s">
        <v>371</v>
      </c>
      <c r="E54" s="595">
        <v>25000</v>
      </c>
      <c r="F54" s="105"/>
      <c r="G54" s="594" t="s">
        <v>1469</v>
      </c>
      <c r="H54" s="107">
        <v>12376.729706418499</v>
      </c>
      <c r="I54" s="105" t="s">
        <v>373</v>
      </c>
      <c r="J54" s="110" t="s">
        <v>408</v>
      </c>
      <c r="K54" s="538"/>
    </row>
    <row r="55" spans="1:11" ht="45" x14ac:dyDescent="0.25">
      <c r="A55" s="552">
        <v>42</v>
      </c>
      <c r="B55" s="606" t="s">
        <v>1447</v>
      </c>
      <c r="C55" s="87" t="s">
        <v>370</v>
      </c>
      <c r="D55" s="594" t="s">
        <v>371</v>
      </c>
      <c r="E55" s="595">
        <v>20000</v>
      </c>
      <c r="F55" s="105"/>
      <c r="G55" s="594" t="s">
        <v>1469</v>
      </c>
      <c r="H55" s="107">
        <v>7110</v>
      </c>
      <c r="I55" s="105" t="s">
        <v>373</v>
      </c>
      <c r="J55" s="110" t="s">
        <v>410</v>
      </c>
      <c r="K55" s="538"/>
    </row>
    <row r="56" spans="1:11" ht="45" x14ac:dyDescent="0.25">
      <c r="A56" s="552">
        <v>43</v>
      </c>
      <c r="B56" s="622" t="s">
        <v>1566</v>
      </c>
      <c r="C56" s="87"/>
      <c r="D56" s="594" t="s">
        <v>371</v>
      </c>
      <c r="E56" s="595"/>
      <c r="F56" s="105"/>
      <c r="G56" s="594" t="s">
        <v>1567</v>
      </c>
      <c r="H56" s="107">
        <v>12194</v>
      </c>
      <c r="I56" s="105"/>
      <c r="J56" s="110"/>
      <c r="K56" s="538"/>
    </row>
    <row r="57" spans="1:11" ht="56.25" x14ac:dyDescent="0.25">
      <c r="A57" s="552">
        <v>44</v>
      </c>
      <c r="B57" s="596" t="s">
        <v>1448</v>
      </c>
      <c r="C57" s="87" t="s">
        <v>370</v>
      </c>
      <c r="D57" s="594" t="s">
        <v>371</v>
      </c>
      <c r="E57" s="595">
        <v>57600</v>
      </c>
      <c r="F57" s="105"/>
      <c r="G57" s="594" t="s">
        <v>1372</v>
      </c>
      <c r="H57" s="107">
        <v>17245.911383354996</v>
      </c>
      <c r="I57" s="105" t="s">
        <v>373</v>
      </c>
      <c r="J57" s="110" t="s">
        <v>412</v>
      </c>
      <c r="K57" s="538"/>
    </row>
    <row r="58" spans="1:11" ht="45" x14ac:dyDescent="0.25">
      <c r="A58" s="552">
        <v>45</v>
      </c>
      <c r="B58" s="596" t="s">
        <v>1449</v>
      </c>
      <c r="C58" s="87" t="s">
        <v>370</v>
      </c>
      <c r="D58" s="594" t="s">
        <v>371</v>
      </c>
      <c r="E58" s="595">
        <v>57600</v>
      </c>
      <c r="F58" s="105"/>
      <c r="G58" s="594" t="s">
        <v>1470</v>
      </c>
      <c r="H58" s="107">
        <v>9293</v>
      </c>
      <c r="I58" s="105" t="s">
        <v>373</v>
      </c>
      <c r="J58" s="110" t="s">
        <v>414</v>
      </c>
      <c r="K58" s="538"/>
    </row>
    <row r="59" spans="1:11" ht="90" x14ac:dyDescent="0.25">
      <c r="A59" s="552">
        <v>46</v>
      </c>
      <c r="B59" s="596" t="s">
        <v>1450</v>
      </c>
      <c r="C59" s="87" t="s">
        <v>370</v>
      </c>
      <c r="D59" s="594" t="s">
        <v>371</v>
      </c>
      <c r="E59" s="595">
        <v>250000</v>
      </c>
      <c r="F59" s="82"/>
      <c r="G59" s="607">
        <v>2019</v>
      </c>
      <c r="H59" s="107">
        <v>1132.6695299999999</v>
      </c>
      <c r="I59" s="105" t="s">
        <v>373</v>
      </c>
      <c r="J59" s="110" t="s">
        <v>404</v>
      </c>
      <c r="K59" s="538"/>
    </row>
    <row r="60" spans="1:11" ht="45" x14ac:dyDescent="0.25">
      <c r="A60" s="552">
        <v>47</v>
      </c>
      <c r="B60" s="596" t="s">
        <v>1451</v>
      </c>
      <c r="C60" s="87" t="s">
        <v>370</v>
      </c>
      <c r="D60" s="594" t="s">
        <v>371</v>
      </c>
      <c r="E60" s="595">
        <v>2880</v>
      </c>
      <c r="F60" s="82"/>
      <c r="G60" s="594" t="s">
        <v>1470</v>
      </c>
      <c r="H60" s="107">
        <v>5826</v>
      </c>
      <c r="I60" s="105" t="s">
        <v>373</v>
      </c>
      <c r="J60" s="110" t="s">
        <v>444</v>
      </c>
      <c r="K60" s="538"/>
    </row>
    <row r="61" spans="1:11" ht="45" x14ac:dyDescent="0.25">
      <c r="A61" s="552">
        <v>48</v>
      </c>
      <c r="B61" s="596" t="s">
        <v>1452</v>
      </c>
      <c r="C61" s="87" t="s">
        <v>370</v>
      </c>
      <c r="D61" s="594" t="s">
        <v>371</v>
      </c>
      <c r="E61" s="595">
        <v>43200</v>
      </c>
      <c r="F61" s="82"/>
      <c r="G61" s="594" t="s">
        <v>1470</v>
      </c>
      <c r="H61" s="107">
        <v>9461.5</v>
      </c>
      <c r="I61" s="105" t="s">
        <v>373</v>
      </c>
      <c r="J61" s="110" t="s">
        <v>417</v>
      </c>
      <c r="K61" s="538"/>
    </row>
    <row r="62" spans="1:11" ht="45" x14ac:dyDescent="0.25">
      <c r="A62" s="552">
        <v>49</v>
      </c>
      <c r="B62" s="596" t="s">
        <v>1299</v>
      </c>
      <c r="C62" s="603" t="s">
        <v>884</v>
      </c>
      <c r="D62" s="604" t="s">
        <v>371</v>
      </c>
      <c r="E62" s="605">
        <v>2600</v>
      </c>
      <c r="F62" s="553"/>
      <c r="G62" s="604" t="s">
        <v>584</v>
      </c>
      <c r="H62" s="609">
        <v>2425.06</v>
      </c>
      <c r="I62" s="619" t="s">
        <v>373</v>
      </c>
      <c r="J62" s="606" t="s">
        <v>589</v>
      </c>
      <c r="K62" s="538"/>
    </row>
    <row r="63" spans="1:11" ht="45" x14ac:dyDescent="0.25">
      <c r="A63" s="552">
        <v>50</v>
      </c>
      <c r="B63" s="623" t="s">
        <v>1138</v>
      </c>
      <c r="C63" s="603" t="s">
        <v>884</v>
      </c>
      <c r="D63" s="604" t="s">
        <v>371</v>
      </c>
      <c r="E63" s="605"/>
      <c r="F63" s="553"/>
      <c r="G63" s="604"/>
      <c r="H63" s="609">
        <v>187</v>
      </c>
      <c r="I63" s="619"/>
      <c r="J63" s="606"/>
      <c r="K63" s="538"/>
    </row>
    <row r="64" spans="1:11" ht="45" x14ac:dyDescent="0.25">
      <c r="A64" s="552">
        <v>51</v>
      </c>
      <c r="B64" s="624" t="s">
        <v>1366</v>
      </c>
      <c r="C64" s="87" t="s">
        <v>370</v>
      </c>
      <c r="D64" s="594" t="s">
        <v>1365</v>
      </c>
      <c r="E64" s="595">
        <v>1</v>
      </c>
      <c r="F64" s="82"/>
      <c r="G64" s="594" t="s">
        <v>1470</v>
      </c>
      <c r="H64" s="107">
        <v>6740.2</v>
      </c>
      <c r="I64" s="105" t="s">
        <v>373</v>
      </c>
      <c r="J64" s="110" t="s">
        <v>452</v>
      </c>
      <c r="K64" s="538"/>
    </row>
    <row r="65" spans="1:11" ht="45" x14ac:dyDescent="0.25">
      <c r="A65" s="552">
        <v>52</v>
      </c>
      <c r="B65" s="624" t="s">
        <v>1367</v>
      </c>
      <c r="C65" s="87" t="s">
        <v>370</v>
      </c>
      <c r="D65" s="594" t="s">
        <v>1365</v>
      </c>
      <c r="E65" s="595">
        <v>1</v>
      </c>
      <c r="F65" s="82"/>
      <c r="G65" s="594" t="s">
        <v>1470</v>
      </c>
      <c r="H65" s="107">
        <v>4000</v>
      </c>
      <c r="I65" s="105" t="s">
        <v>373</v>
      </c>
      <c r="J65" s="110" t="s">
        <v>452</v>
      </c>
      <c r="K65" s="538"/>
    </row>
    <row r="66" spans="1:11" ht="45" x14ac:dyDescent="0.25">
      <c r="A66" s="552">
        <v>53</v>
      </c>
      <c r="B66" s="596" t="s">
        <v>1300</v>
      </c>
      <c r="C66" s="87" t="s">
        <v>370</v>
      </c>
      <c r="D66" s="594" t="s">
        <v>371</v>
      </c>
      <c r="E66" s="595">
        <v>1800</v>
      </c>
      <c r="F66" s="82"/>
      <c r="G66" s="594" t="s">
        <v>372</v>
      </c>
      <c r="H66" s="107">
        <v>1576.1789932885422</v>
      </c>
      <c r="I66" s="105" t="s">
        <v>373</v>
      </c>
      <c r="J66" s="110" t="s">
        <v>422</v>
      </c>
      <c r="K66" s="538"/>
    </row>
    <row r="67" spans="1:11" ht="45" x14ac:dyDescent="0.25">
      <c r="A67" s="552">
        <v>54</v>
      </c>
      <c r="B67" s="596" t="s">
        <v>590</v>
      </c>
      <c r="C67" s="603" t="s">
        <v>884</v>
      </c>
      <c r="D67" s="604" t="s">
        <v>371</v>
      </c>
      <c r="E67" s="605">
        <v>9720</v>
      </c>
      <c r="F67" s="553"/>
      <c r="G67" s="604" t="s">
        <v>571</v>
      </c>
      <c r="H67" s="609">
        <v>7907.97</v>
      </c>
      <c r="I67" s="619" t="s">
        <v>373</v>
      </c>
      <c r="J67" s="606" t="s">
        <v>591</v>
      </c>
      <c r="K67" s="538"/>
    </row>
    <row r="68" spans="1:11" ht="45" x14ac:dyDescent="0.25">
      <c r="A68" s="552">
        <v>55</v>
      </c>
      <c r="B68" s="596" t="s">
        <v>1301</v>
      </c>
      <c r="C68" s="603" t="s">
        <v>884</v>
      </c>
      <c r="D68" s="604" t="s">
        <v>371</v>
      </c>
      <c r="E68" s="605">
        <v>800</v>
      </c>
      <c r="F68" s="553"/>
      <c r="G68" s="604" t="s">
        <v>584</v>
      </c>
      <c r="H68" s="605">
        <v>746.17</v>
      </c>
      <c r="I68" s="619" t="s">
        <v>373</v>
      </c>
      <c r="J68" s="606" t="s">
        <v>593</v>
      </c>
      <c r="K68" s="538"/>
    </row>
    <row r="69" spans="1:11" ht="45" x14ac:dyDescent="0.25">
      <c r="A69" s="552">
        <v>56</v>
      </c>
      <c r="B69" s="625" t="s">
        <v>1302</v>
      </c>
      <c r="C69" s="603" t="s">
        <v>884</v>
      </c>
      <c r="D69" s="604" t="s">
        <v>371</v>
      </c>
      <c r="E69" s="605">
        <v>7200</v>
      </c>
      <c r="F69" s="553"/>
      <c r="G69" s="604" t="s">
        <v>584</v>
      </c>
      <c r="H69" s="609">
        <v>6715.54</v>
      </c>
      <c r="I69" s="619" t="s">
        <v>373</v>
      </c>
      <c r="J69" s="606" t="s">
        <v>595</v>
      </c>
      <c r="K69" s="538"/>
    </row>
    <row r="70" spans="1:11" ht="78.75" x14ac:dyDescent="0.25">
      <c r="A70" s="552">
        <v>57</v>
      </c>
      <c r="B70" s="596" t="s">
        <v>1453</v>
      </c>
      <c r="C70" s="87" t="s">
        <v>370</v>
      </c>
      <c r="D70" s="594" t="s">
        <v>371</v>
      </c>
      <c r="E70" s="595">
        <v>9600</v>
      </c>
      <c r="F70" s="82"/>
      <c r="G70" s="594" t="s">
        <v>1470</v>
      </c>
      <c r="H70" s="107">
        <v>10336</v>
      </c>
      <c r="I70" s="105" t="s">
        <v>373</v>
      </c>
      <c r="J70" s="110" t="s">
        <v>424</v>
      </c>
      <c r="K70" s="538"/>
    </row>
    <row r="71" spans="1:11" ht="78.75" x14ac:dyDescent="0.25">
      <c r="A71" s="552">
        <v>58</v>
      </c>
      <c r="B71" s="596" t="s">
        <v>1454</v>
      </c>
      <c r="C71" s="87" t="s">
        <v>370</v>
      </c>
      <c r="D71" s="594" t="s">
        <v>371</v>
      </c>
      <c r="E71" s="595">
        <v>9600</v>
      </c>
      <c r="F71" s="82"/>
      <c r="G71" s="594" t="s">
        <v>1470</v>
      </c>
      <c r="H71" s="107">
        <v>17515</v>
      </c>
      <c r="I71" s="105"/>
      <c r="J71" s="110"/>
      <c r="K71" s="538"/>
    </row>
    <row r="72" spans="1:11" ht="45" x14ac:dyDescent="0.25">
      <c r="A72" s="552">
        <v>59</v>
      </c>
      <c r="B72" s="626" t="s">
        <v>1455</v>
      </c>
      <c r="C72" s="87" t="s">
        <v>370</v>
      </c>
      <c r="D72" s="594" t="s">
        <v>371</v>
      </c>
      <c r="E72" s="595">
        <v>2100</v>
      </c>
      <c r="F72" s="82"/>
      <c r="G72" s="594" t="s">
        <v>1470</v>
      </c>
      <c r="H72" s="107">
        <v>8029.2</v>
      </c>
      <c r="I72" s="105" t="s">
        <v>373</v>
      </c>
      <c r="J72" s="110" t="s">
        <v>426</v>
      </c>
      <c r="K72" s="538"/>
    </row>
    <row r="73" spans="1:11" ht="45" x14ac:dyDescent="0.25">
      <c r="A73" s="552">
        <v>60</v>
      </c>
      <c r="B73" s="596" t="s">
        <v>1303</v>
      </c>
      <c r="C73" s="603" t="s">
        <v>884</v>
      </c>
      <c r="D73" s="612" t="s">
        <v>371</v>
      </c>
      <c r="E73" s="613">
        <v>1300</v>
      </c>
      <c r="F73" s="614"/>
      <c r="G73" s="612" t="s">
        <v>566</v>
      </c>
      <c r="H73" s="627">
        <v>1138.3499999999999</v>
      </c>
      <c r="I73" s="628" t="s">
        <v>373</v>
      </c>
      <c r="J73" s="614" t="s">
        <v>896</v>
      </c>
      <c r="K73" s="538"/>
    </row>
    <row r="74" spans="1:11" ht="45" x14ac:dyDescent="0.25">
      <c r="A74" s="552">
        <v>61</v>
      </c>
      <c r="B74" s="596" t="s">
        <v>1456</v>
      </c>
      <c r="C74" s="87" t="s">
        <v>370</v>
      </c>
      <c r="D74" s="594" t="s">
        <v>371</v>
      </c>
      <c r="E74" s="595">
        <v>3000</v>
      </c>
      <c r="F74" s="82"/>
      <c r="G74" s="594" t="s">
        <v>1470</v>
      </c>
      <c r="H74" s="107">
        <v>8534.7000000000007</v>
      </c>
      <c r="I74" s="105" t="s">
        <v>373</v>
      </c>
      <c r="J74" s="110" t="s">
        <v>428</v>
      </c>
      <c r="K74" s="538"/>
    </row>
    <row r="75" spans="1:11" ht="45" x14ac:dyDescent="0.25">
      <c r="A75" s="552">
        <v>62</v>
      </c>
      <c r="B75" s="596" t="s">
        <v>1457</v>
      </c>
      <c r="C75" s="87" t="s">
        <v>370</v>
      </c>
      <c r="D75" s="594" t="s">
        <v>371</v>
      </c>
      <c r="E75" s="595">
        <v>4000</v>
      </c>
      <c r="F75" s="82"/>
      <c r="G75" s="594" t="s">
        <v>1470</v>
      </c>
      <c r="H75" s="107">
        <v>7630.5999999999995</v>
      </c>
      <c r="I75" s="105" t="s">
        <v>373</v>
      </c>
      <c r="J75" s="110" t="s">
        <v>430</v>
      </c>
      <c r="K75" s="538"/>
    </row>
    <row r="76" spans="1:11" ht="45" x14ac:dyDescent="0.25">
      <c r="A76" s="552">
        <v>63</v>
      </c>
      <c r="B76" s="596" t="s">
        <v>1458</v>
      </c>
      <c r="C76" s="87" t="s">
        <v>370</v>
      </c>
      <c r="D76" s="594" t="s">
        <v>371</v>
      </c>
      <c r="E76" s="595">
        <v>4000</v>
      </c>
      <c r="F76" s="82"/>
      <c r="G76" s="594" t="s">
        <v>1470</v>
      </c>
      <c r="H76" s="107">
        <v>8029.2</v>
      </c>
      <c r="I76" s="105" t="s">
        <v>373</v>
      </c>
      <c r="J76" s="110" t="s">
        <v>432</v>
      </c>
      <c r="K76" s="538"/>
    </row>
    <row r="77" spans="1:11" ht="45" x14ac:dyDescent="0.25">
      <c r="A77" s="552">
        <v>64</v>
      </c>
      <c r="B77" s="596" t="s">
        <v>1459</v>
      </c>
      <c r="C77" s="87" t="s">
        <v>370</v>
      </c>
      <c r="D77" s="594" t="s">
        <v>371</v>
      </c>
      <c r="E77" s="595">
        <v>9360</v>
      </c>
      <c r="F77" s="82"/>
      <c r="G77" s="594" t="s">
        <v>1470</v>
      </c>
      <c r="H77" s="107">
        <v>8703.25</v>
      </c>
      <c r="I77" s="105" t="s">
        <v>373</v>
      </c>
      <c r="J77" s="110" t="s">
        <v>434</v>
      </c>
      <c r="K77" s="538"/>
    </row>
    <row r="78" spans="1:11" ht="45" x14ac:dyDescent="0.25">
      <c r="A78" s="552">
        <v>65</v>
      </c>
      <c r="B78" s="596" t="s">
        <v>1193</v>
      </c>
      <c r="C78" s="603" t="s">
        <v>894</v>
      </c>
      <c r="D78" s="604" t="s">
        <v>371</v>
      </c>
      <c r="E78" s="605">
        <v>7200</v>
      </c>
      <c r="F78" s="553"/>
      <c r="G78" s="604" t="s">
        <v>584</v>
      </c>
      <c r="H78" s="609">
        <v>6715.54</v>
      </c>
      <c r="I78" s="619" t="s">
        <v>373</v>
      </c>
      <c r="J78" s="606" t="s">
        <v>597</v>
      </c>
      <c r="K78" s="538"/>
    </row>
    <row r="79" spans="1:11" ht="45" x14ac:dyDescent="0.25">
      <c r="A79" s="552">
        <v>66</v>
      </c>
      <c r="B79" s="596" t="s">
        <v>1460</v>
      </c>
      <c r="C79" s="87" t="s">
        <v>370</v>
      </c>
      <c r="D79" s="594" t="s">
        <v>371</v>
      </c>
      <c r="E79" s="595">
        <v>1280</v>
      </c>
      <c r="F79" s="82"/>
      <c r="G79" s="594" t="s">
        <v>1470</v>
      </c>
      <c r="H79" s="107">
        <v>7311.8499999999995</v>
      </c>
      <c r="I79" s="105" t="s">
        <v>373</v>
      </c>
      <c r="J79" s="110" t="s">
        <v>438</v>
      </c>
      <c r="K79" s="538"/>
    </row>
    <row r="80" spans="1:11" ht="45" x14ac:dyDescent="0.25">
      <c r="A80" s="552">
        <v>67</v>
      </c>
      <c r="B80" s="596" t="s">
        <v>1304</v>
      </c>
      <c r="C80" s="603" t="s">
        <v>884</v>
      </c>
      <c r="D80" s="604" t="s">
        <v>371</v>
      </c>
      <c r="E80" s="605">
        <v>3600</v>
      </c>
      <c r="F80" s="553"/>
      <c r="G80" s="604" t="s">
        <v>566</v>
      </c>
      <c r="H80" s="609">
        <v>3152.36</v>
      </c>
      <c r="I80" s="619" t="s">
        <v>373</v>
      </c>
      <c r="J80" s="606" t="s">
        <v>599</v>
      </c>
      <c r="K80" s="538"/>
    </row>
    <row r="81" spans="1:11" ht="45" x14ac:dyDescent="0.25">
      <c r="A81" s="552">
        <v>68</v>
      </c>
      <c r="B81" s="596" t="s">
        <v>1305</v>
      </c>
      <c r="C81" s="603" t="s">
        <v>884</v>
      </c>
      <c r="D81" s="604" t="s">
        <v>371</v>
      </c>
      <c r="E81" s="605">
        <v>2800</v>
      </c>
      <c r="F81" s="553"/>
      <c r="G81" s="604" t="s">
        <v>584</v>
      </c>
      <c r="H81" s="618">
        <v>2611.6</v>
      </c>
      <c r="I81" s="619" t="s">
        <v>373</v>
      </c>
      <c r="J81" s="606" t="s">
        <v>601</v>
      </c>
      <c r="K81" s="538"/>
    </row>
    <row r="82" spans="1:11" ht="45" x14ac:dyDescent="0.25">
      <c r="A82" s="552">
        <v>69</v>
      </c>
      <c r="B82" s="596" t="s">
        <v>1461</v>
      </c>
      <c r="C82" s="87" t="s">
        <v>370</v>
      </c>
      <c r="D82" s="594" t="s">
        <v>371</v>
      </c>
      <c r="E82" s="595">
        <v>2000</v>
      </c>
      <c r="F82" s="82"/>
      <c r="G82" s="594" t="s">
        <v>1470</v>
      </c>
      <c r="H82" s="107">
        <v>8029</v>
      </c>
      <c r="I82" s="105" t="s">
        <v>373</v>
      </c>
      <c r="J82" s="110" t="s">
        <v>440</v>
      </c>
      <c r="K82" s="538"/>
    </row>
    <row r="83" spans="1:11" ht="45" x14ac:dyDescent="0.25">
      <c r="A83" s="552">
        <v>70</v>
      </c>
      <c r="B83" s="596" t="s">
        <v>1139</v>
      </c>
      <c r="C83" s="603" t="s">
        <v>884</v>
      </c>
      <c r="D83" s="604" t="s">
        <v>371</v>
      </c>
      <c r="E83" s="605">
        <v>4800</v>
      </c>
      <c r="F83" s="553"/>
      <c r="G83" s="604" t="s">
        <v>584</v>
      </c>
      <c r="H83" s="618">
        <v>4477.03</v>
      </c>
      <c r="I83" s="619" t="s">
        <v>373</v>
      </c>
      <c r="J83" s="606" t="s">
        <v>602</v>
      </c>
      <c r="K83" s="538"/>
    </row>
    <row r="84" spans="1:11" ht="45" x14ac:dyDescent="0.25">
      <c r="A84" s="552">
        <v>71</v>
      </c>
      <c r="B84" s="596" t="s">
        <v>1306</v>
      </c>
      <c r="C84" s="603" t="s">
        <v>884</v>
      </c>
      <c r="D84" s="604" t="s">
        <v>371</v>
      </c>
      <c r="E84" s="605">
        <v>18000</v>
      </c>
      <c r="F84" s="553"/>
      <c r="G84" s="604" t="s">
        <v>584</v>
      </c>
      <c r="H84" s="618">
        <v>16788.86</v>
      </c>
      <c r="I84" s="619" t="s">
        <v>373</v>
      </c>
      <c r="J84" s="606" t="s">
        <v>604</v>
      </c>
      <c r="K84" s="538"/>
    </row>
    <row r="85" spans="1:11" ht="45" x14ac:dyDescent="0.25">
      <c r="A85" s="552">
        <v>72</v>
      </c>
      <c r="B85" s="596" t="s">
        <v>1462</v>
      </c>
      <c r="C85" s="87" t="s">
        <v>370</v>
      </c>
      <c r="D85" s="594" t="s">
        <v>371</v>
      </c>
      <c r="E85" s="595">
        <v>1200</v>
      </c>
      <c r="F85" s="82"/>
      <c r="G85" s="594" t="s">
        <v>1470</v>
      </c>
      <c r="H85" s="107">
        <v>8248.25</v>
      </c>
      <c r="I85" s="105" t="s">
        <v>373</v>
      </c>
      <c r="J85" s="110" t="s">
        <v>442</v>
      </c>
      <c r="K85" s="538"/>
    </row>
    <row r="86" spans="1:11" ht="45" x14ac:dyDescent="0.25">
      <c r="A86" s="552">
        <v>73</v>
      </c>
      <c r="B86" s="596" t="s">
        <v>1307</v>
      </c>
      <c r="C86" s="603" t="s">
        <v>884</v>
      </c>
      <c r="D86" s="604" t="s">
        <v>371</v>
      </c>
      <c r="E86" s="605">
        <v>2300</v>
      </c>
      <c r="F86" s="553"/>
      <c r="G86" s="604" t="s">
        <v>584</v>
      </c>
      <c r="H86" s="618">
        <v>2145.2399999999998</v>
      </c>
      <c r="I86" s="619" t="s">
        <v>373</v>
      </c>
      <c r="J86" s="606" t="s">
        <v>606</v>
      </c>
      <c r="K86" s="538"/>
    </row>
    <row r="87" spans="1:11" ht="45" x14ac:dyDescent="0.25">
      <c r="A87" s="552">
        <v>74</v>
      </c>
      <c r="B87" s="596" t="s">
        <v>1308</v>
      </c>
      <c r="C87" s="603" t="s">
        <v>894</v>
      </c>
      <c r="D87" s="604" t="s">
        <v>371</v>
      </c>
      <c r="E87" s="605">
        <v>1100</v>
      </c>
      <c r="F87" s="553"/>
      <c r="G87" s="604" t="s">
        <v>584</v>
      </c>
      <c r="H87" s="618">
        <v>1025.99</v>
      </c>
      <c r="I87" s="619" t="s">
        <v>373</v>
      </c>
      <c r="J87" s="606" t="s">
        <v>608</v>
      </c>
      <c r="K87" s="538"/>
    </row>
    <row r="88" spans="1:11" ht="45" x14ac:dyDescent="0.25">
      <c r="A88" s="552">
        <v>75</v>
      </c>
      <c r="B88" s="596" t="s">
        <v>1309</v>
      </c>
      <c r="C88" s="603" t="s">
        <v>884</v>
      </c>
      <c r="D88" s="604" t="s">
        <v>371</v>
      </c>
      <c r="E88" s="605">
        <v>1100</v>
      </c>
      <c r="F88" s="553"/>
      <c r="G88" s="604" t="s">
        <v>584</v>
      </c>
      <c r="H88" s="618">
        <v>1025.99</v>
      </c>
      <c r="I88" s="619" t="s">
        <v>373</v>
      </c>
      <c r="J88" s="606" t="s">
        <v>610</v>
      </c>
      <c r="K88" s="538"/>
    </row>
    <row r="89" spans="1:11" ht="45" x14ac:dyDescent="0.25">
      <c r="A89" s="552">
        <v>76</v>
      </c>
      <c r="B89" s="596" t="s">
        <v>1463</v>
      </c>
      <c r="C89" s="87" t="s">
        <v>370</v>
      </c>
      <c r="D89" s="594" t="s">
        <v>371</v>
      </c>
      <c r="E89" s="595">
        <v>2400</v>
      </c>
      <c r="F89" s="82"/>
      <c r="G89" s="594" t="s">
        <v>1470</v>
      </c>
      <c r="H89" s="107">
        <v>7033</v>
      </c>
      <c r="I89" s="105" t="s">
        <v>373</v>
      </c>
      <c r="J89" s="110" t="s">
        <v>446</v>
      </c>
      <c r="K89" s="538"/>
    </row>
    <row r="90" spans="1:11" ht="45" x14ac:dyDescent="0.25">
      <c r="A90" s="552">
        <v>77</v>
      </c>
      <c r="B90" s="596" t="s">
        <v>1310</v>
      </c>
      <c r="C90" s="603" t="s">
        <v>884</v>
      </c>
      <c r="D90" s="604" t="s">
        <v>371</v>
      </c>
      <c r="E90" s="605">
        <v>1680</v>
      </c>
      <c r="F90" s="553"/>
      <c r="G90" s="604" t="s">
        <v>571</v>
      </c>
      <c r="H90" s="618">
        <v>1366.81</v>
      </c>
      <c r="I90" s="619" t="s">
        <v>373</v>
      </c>
      <c r="J90" s="606" t="s">
        <v>611</v>
      </c>
      <c r="K90" s="538"/>
    </row>
    <row r="91" spans="1:11" ht="45" x14ac:dyDescent="0.25">
      <c r="A91" s="552">
        <v>78</v>
      </c>
      <c r="B91" s="596" t="s">
        <v>1464</v>
      </c>
      <c r="C91" s="87" t="s">
        <v>370</v>
      </c>
      <c r="D91" s="594" t="s">
        <v>371</v>
      </c>
      <c r="E91" s="595">
        <v>6700</v>
      </c>
      <c r="F91" s="82"/>
      <c r="G91" s="594" t="s">
        <v>1372</v>
      </c>
      <c r="H91" s="107">
        <v>5919.2285294639987</v>
      </c>
      <c r="I91" s="105" t="s">
        <v>373</v>
      </c>
      <c r="J91" s="110" t="s">
        <v>448</v>
      </c>
      <c r="K91" s="538"/>
    </row>
    <row r="92" spans="1:11" ht="45" x14ac:dyDescent="0.25">
      <c r="A92" s="552">
        <v>79</v>
      </c>
      <c r="B92" s="596" t="s">
        <v>1465</v>
      </c>
      <c r="C92" s="87" t="s">
        <v>370</v>
      </c>
      <c r="D92" s="594" t="s">
        <v>371</v>
      </c>
      <c r="E92" s="595">
        <v>2100</v>
      </c>
      <c r="F92" s="82"/>
      <c r="G92" s="594" t="s">
        <v>1470</v>
      </c>
      <c r="H92" s="107">
        <v>7542.95</v>
      </c>
      <c r="I92" s="105" t="s">
        <v>373</v>
      </c>
      <c r="J92" s="110" t="s">
        <v>452</v>
      </c>
      <c r="K92" s="538"/>
    </row>
    <row r="93" spans="1:11" ht="45" x14ac:dyDescent="0.25">
      <c r="A93" s="552">
        <v>80</v>
      </c>
      <c r="B93" s="596" t="s">
        <v>1311</v>
      </c>
      <c r="C93" s="87" t="s">
        <v>370</v>
      </c>
      <c r="D93" s="594" t="s">
        <v>371</v>
      </c>
      <c r="E93" s="595">
        <v>1900</v>
      </c>
      <c r="F93" s="82"/>
      <c r="G93" s="84" t="s">
        <v>372</v>
      </c>
      <c r="H93" s="107">
        <v>1772.157456277165</v>
      </c>
      <c r="I93" s="105" t="s">
        <v>373</v>
      </c>
      <c r="J93" s="110" t="s">
        <v>454</v>
      </c>
      <c r="K93" s="538"/>
    </row>
    <row r="94" spans="1:11" ht="45" x14ac:dyDescent="0.25">
      <c r="A94" s="552">
        <v>81</v>
      </c>
      <c r="B94" s="596" t="s">
        <v>1312</v>
      </c>
      <c r="C94" s="603" t="s">
        <v>884</v>
      </c>
      <c r="D94" s="604" t="s">
        <v>371</v>
      </c>
      <c r="E94" s="605">
        <v>800</v>
      </c>
      <c r="F94" s="553"/>
      <c r="G94" s="604" t="s">
        <v>584</v>
      </c>
      <c r="H94" s="605">
        <v>746.17</v>
      </c>
      <c r="I94" s="619" t="s">
        <v>373</v>
      </c>
      <c r="J94" s="606" t="s">
        <v>613</v>
      </c>
      <c r="K94" s="538"/>
    </row>
    <row r="95" spans="1:11" ht="45" x14ac:dyDescent="0.25">
      <c r="A95" s="552">
        <v>82</v>
      </c>
      <c r="B95" s="596" t="s">
        <v>1313</v>
      </c>
      <c r="C95" s="603" t="s">
        <v>884</v>
      </c>
      <c r="D95" s="604" t="s">
        <v>371</v>
      </c>
      <c r="E95" s="605">
        <v>7200</v>
      </c>
      <c r="F95" s="553"/>
      <c r="G95" s="604" t="s">
        <v>584</v>
      </c>
      <c r="H95" s="609">
        <v>6715.54</v>
      </c>
      <c r="I95" s="619" t="s">
        <v>373</v>
      </c>
      <c r="J95" s="606" t="s">
        <v>615</v>
      </c>
      <c r="K95" s="538"/>
    </row>
    <row r="96" spans="1:11" ht="45" x14ac:dyDescent="0.25">
      <c r="A96" s="552">
        <v>83</v>
      </c>
      <c r="B96" s="596" t="s">
        <v>1197</v>
      </c>
      <c r="C96" s="603" t="s">
        <v>884</v>
      </c>
      <c r="D96" s="604" t="s">
        <v>371</v>
      </c>
      <c r="E96" s="605">
        <v>2700</v>
      </c>
      <c r="F96" s="553"/>
      <c r="G96" s="604" t="s">
        <v>584</v>
      </c>
      <c r="H96" s="609">
        <v>2518.33</v>
      </c>
      <c r="I96" s="619" t="s">
        <v>373</v>
      </c>
      <c r="J96" s="606" t="s">
        <v>617</v>
      </c>
      <c r="K96" s="538"/>
    </row>
    <row r="97" spans="1:11" ht="45" x14ac:dyDescent="0.25">
      <c r="A97" s="552">
        <v>84</v>
      </c>
      <c r="B97" s="596" t="s">
        <v>1195</v>
      </c>
      <c r="C97" s="617" t="s">
        <v>1064</v>
      </c>
      <c r="D97" s="604" t="s">
        <v>371</v>
      </c>
      <c r="E97" s="605">
        <v>1400</v>
      </c>
      <c r="F97" s="553"/>
      <c r="G97" s="604" t="s">
        <v>584</v>
      </c>
      <c r="H97" s="609">
        <v>1305.8</v>
      </c>
      <c r="I97" s="619" t="s">
        <v>373</v>
      </c>
      <c r="J97" s="606" t="s">
        <v>619</v>
      </c>
      <c r="K97" s="538"/>
    </row>
    <row r="98" spans="1:11" ht="45" x14ac:dyDescent="0.25">
      <c r="A98" s="552">
        <v>85</v>
      </c>
      <c r="B98" s="596" t="s">
        <v>620</v>
      </c>
      <c r="C98" s="603" t="s">
        <v>884</v>
      </c>
      <c r="D98" s="604" t="s">
        <v>371</v>
      </c>
      <c r="E98" s="605">
        <v>500</v>
      </c>
      <c r="F98" s="553"/>
      <c r="G98" s="604" t="s">
        <v>584</v>
      </c>
      <c r="H98" s="605">
        <v>466.36</v>
      </c>
      <c r="I98" s="619" t="s">
        <v>373</v>
      </c>
      <c r="J98" s="606" t="s">
        <v>621</v>
      </c>
      <c r="K98" s="538"/>
    </row>
    <row r="99" spans="1:11" ht="45" x14ac:dyDescent="0.25">
      <c r="A99" s="552">
        <v>86</v>
      </c>
      <c r="B99" s="596" t="s">
        <v>622</v>
      </c>
      <c r="C99" s="603" t="s">
        <v>884</v>
      </c>
      <c r="D99" s="612" t="s">
        <v>371</v>
      </c>
      <c r="E99" s="613">
        <v>2200</v>
      </c>
      <c r="F99" s="614"/>
      <c r="G99" s="612" t="s">
        <v>566</v>
      </c>
      <c r="H99" s="627">
        <v>1926.44</v>
      </c>
      <c r="I99" s="628" t="s">
        <v>373</v>
      </c>
      <c r="J99" s="614" t="s">
        <v>899</v>
      </c>
      <c r="K99" s="538"/>
    </row>
    <row r="100" spans="1:11" ht="45" x14ac:dyDescent="0.25">
      <c r="A100" s="552">
        <v>87</v>
      </c>
      <c r="B100" s="596" t="s">
        <v>623</v>
      </c>
      <c r="C100" s="603" t="s">
        <v>884</v>
      </c>
      <c r="D100" s="604" t="s">
        <v>371</v>
      </c>
      <c r="E100" s="605">
        <v>200</v>
      </c>
      <c r="F100" s="553"/>
      <c r="G100" s="604" t="s">
        <v>584</v>
      </c>
      <c r="H100" s="605">
        <v>186.54</v>
      </c>
      <c r="I100" s="619" t="s">
        <v>373</v>
      </c>
      <c r="J100" s="606" t="s">
        <v>624</v>
      </c>
      <c r="K100" s="538"/>
    </row>
    <row r="101" spans="1:11" ht="45" x14ac:dyDescent="0.25">
      <c r="A101" s="552">
        <v>88</v>
      </c>
      <c r="B101" s="596" t="s">
        <v>625</v>
      </c>
      <c r="C101" s="603" t="s">
        <v>894</v>
      </c>
      <c r="D101" s="604" t="s">
        <v>371</v>
      </c>
      <c r="E101" s="605">
        <v>1100</v>
      </c>
      <c r="F101" s="553"/>
      <c r="G101" s="604" t="s">
        <v>584</v>
      </c>
      <c r="H101" s="609">
        <v>1025.99</v>
      </c>
      <c r="I101" s="619" t="s">
        <v>373</v>
      </c>
      <c r="J101" s="606" t="s">
        <v>626</v>
      </c>
      <c r="K101" s="538"/>
    </row>
    <row r="102" spans="1:11" ht="45" x14ac:dyDescent="0.25">
      <c r="A102" s="552">
        <v>89</v>
      </c>
      <c r="B102" s="596" t="s">
        <v>1466</v>
      </c>
      <c r="C102" s="87" t="s">
        <v>370</v>
      </c>
      <c r="D102" s="594" t="s">
        <v>371</v>
      </c>
      <c r="E102" s="595">
        <v>300</v>
      </c>
      <c r="F102" s="82"/>
      <c r="G102" s="594" t="s">
        <v>1470</v>
      </c>
      <c r="H102" s="107">
        <v>9066.9000000000015</v>
      </c>
      <c r="I102" s="105" t="s">
        <v>373</v>
      </c>
      <c r="J102" s="110" t="s">
        <v>460</v>
      </c>
      <c r="K102" s="538"/>
    </row>
    <row r="103" spans="1:11" ht="45" x14ac:dyDescent="0.25">
      <c r="A103" s="552">
        <v>90</v>
      </c>
      <c r="B103" s="596" t="s">
        <v>1467</v>
      </c>
      <c r="C103" s="87" t="s">
        <v>370</v>
      </c>
      <c r="D103" s="594" t="s">
        <v>371</v>
      </c>
      <c r="E103" s="595">
        <v>10260</v>
      </c>
      <c r="F103" s="82"/>
      <c r="G103" s="594" t="s">
        <v>1470</v>
      </c>
      <c r="H103" s="107">
        <v>8618.9500000000007</v>
      </c>
      <c r="I103" s="105" t="s">
        <v>373</v>
      </c>
      <c r="J103" s="110" t="s">
        <v>462</v>
      </c>
      <c r="K103" s="538"/>
    </row>
    <row r="104" spans="1:11" ht="45" x14ac:dyDescent="0.25">
      <c r="A104" s="552">
        <v>91</v>
      </c>
      <c r="B104" s="596" t="s">
        <v>627</v>
      </c>
      <c r="C104" s="603" t="s">
        <v>884</v>
      </c>
      <c r="D104" s="604" t="s">
        <v>371</v>
      </c>
      <c r="E104" s="605">
        <v>1200</v>
      </c>
      <c r="F104" s="553"/>
      <c r="G104" s="604" t="s">
        <v>584</v>
      </c>
      <c r="H104" s="609">
        <v>1119.26</v>
      </c>
      <c r="I104" s="619" t="s">
        <v>373</v>
      </c>
      <c r="J104" s="606" t="s">
        <v>628</v>
      </c>
      <c r="K104" s="538"/>
    </row>
    <row r="105" spans="1:11" ht="45" x14ac:dyDescent="0.25">
      <c r="A105" s="552">
        <v>92</v>
      </c>
      <c r="B105" s="596" t="s">
        <v>629</v>
      </c>
      <c r="C105" s="603" t="s">
        <v>894</v>
      </c>
      <c r="D105" s="604" t="s">
        <v>371</v>
      </c>
      <c r="E105" s="605">
        <v>1500</v>
      </c>
      <c r="F105" s="553"/>
      <c r="G105" s="604" t="s">
        <v>584</v>
      </c>
      <c r="H105" s="609">
        <v>1399.07</v>
      </c>
      <c r="I105" s="619" t="s">
        <v>373</v>
      </c>
      <c r="J105" s="606" t="s">
        <v>630</v>
      </c>
      <c r="K105" s="538"/>
    </row>
    <row r="106" spans="1:11" ht="45" x14ac:dyDescent="0.25">
      <c r="A106" s="552">
        <v>93</v>
      </c>
      <c r="B106" s="596" t="s">
        <v>1468</v>
      </c>
      <c r="C106" s="87" t="s">
        <v>370</v>
      </c>
      <c r="D106" s="594" t="s">
        <v>371</v>
      </c>
      <c r="E106" s="595">
        <v>200</v>
      </c>
      <c r="F106" s="82"/>
      <c r="G106" s="594">
        <v>2020</v>
      </c>
      <c r="H106" s="107">
        <v>6770.7500900000005</v>
      </c>
      <c r="I106" s="105" t="s">
        <v>373</v>
      </c>
      <c r="J106" s="110" t="s">
        <v>464</v>
      </c>
      <c r="K106" s="538"/>
    </row>
    <row r="107" spans="1:11" ht="45" x14ac:dyDescent="0.25">
      <c r="A107" s="552">
        <v>94</v>
      </c>
      <c r="B107" s="596" t="s">
        <v>1196</v>
      </c>
      <c r="C107" s="603" t="s">
        <v>884</v>
      </c>
      <c r="D107" s="604" t="s">
        <v>371</v>
      </c>
      <c r="E107" s="605">
        <v>300</v>
      </c>
      <c r="F107" s="553"/>
      <c r="G107" s="604" t="s">
        <v>566</v>
      </c>
      <c r="H107" s="605">
        <v>262.7</v>
      </c>
      <c r="I107" s="619" t="s">
        <v>373</v>
      </c>
      <c r="J107" s="606" t="s">
        <v>632</v>
      </c>
      <c r="K107" s="538"/>
    </row>
    <row r="108" spans="1:11" ht="45" x14ac:dyDescent="0.25">
      <c r="A108" s="552">
        <v>95</v>
      </c>
      <c r="B108" s="596" t="s">
        <v>1035</v>
      </c>
      <c r="C108" s="603" t="s">
        <v>884</v>
      </c>
      <c r="D108" s="629" t="s">
        <v>371</v>
      </c>
      <c r="E108" s="630">
        <v>300</v>
      </c>
      <c r="F108" s="631"/>
      <c r="G108" s="629" t="s">
        <v>584</v>
      </c>
      <c r="H108" s="630">
        <v>279.81</v>
      </c>
      <c r="I108" s="632" t="s">
        <v>373</v>
      </c>
      <c r="J108" s="606" t="s">
        <v>632</v>
      </c>
      <c r="K108" s="538"/>
    </row>
    <row r="109" spans="1:11" ht="45" x14ac:dyDescent="0.25">
      <c r="A109" s="552">
        <v>96</v>
      </c>
      <c r="B109" s="596" t="s">
        <v>633</v>
      </c>
      <c r="C109" s="617" t="s">
        <v>1064</v>
      </c>
      <c r="D109" s="604" t="s">
        <v>371</v>
      </c>
      <c r="E109" s="633">
        <v>11520</v>
      </c>
      <c r="F109" s="606"/>
      <c r="G109" s="604" t="s">
        <v>566</v>
      </c>
      <c r="H109" s="634">
        <v>10087.549999999999</v>
      </c>
      <c r="I109" s="610" t="s">
        <v>373</v>
      </c>
      <c r="J109" s="606" t="s">
        <v>634</v>
      </c>
      <c r="K109" s="538"/>
    </row>
    <row r="110" spans="1:11" ht="45" x14ac:dyDescent="0.25">
      <c r="A110" s="552">
        <v>97</v>
      </c>
      <c r="B110" s="596" t="s">
        <v>1194</v>
      </c>
      <c r="C110" s="617" t="s">
        <v>1064</v>
      </c>
      <c r="D110" s="604" t="s">
        <v>371</v>
      </c>
      <c r="E110" s="633">
        <v>1500</v>
      </c>
      <c r="F110" s="606"/>
      <c r="G110" s="604" t="s">
        <v>584</v>
      </c>
      <c r="H110" s="634">
        <v>1399.07</v>
      </c>
      <c r="I110" s="610" t="s">
        <v>373</v>
      </c>
      <c r="J110" s="606" t="s">
        <v>636</v>
      </c>
      <c r="K110" s="538"/>
    </row>
    <row r="111" spans="1:11" ht="45" x14ac:dyDescent="0.25">
      <c r="A111" s="552">
        <v>98</v>
      </c>
      <c r="B111" s="596" t="s">
        <v>637</v>
      </c>
      <c r="C111" s="603" t="s">
        <v>884</v>
      </c>
      <c r="D111" s="604" t="s">
        <v>371</v>
      </c>
      <c r="E111" s="605">
        <v>300</v>
      </c>
      <c r="F111" s="553"/>
      <c r="G111" s="604" t="s">
        <v>566</v>
      </c>
      <c r="H111" s="635">
        <v>262.7</v>
      </c>
      <c r="I111" s="610" t="s">
        <v>373</v>
      </c>
      <c r="J111" s="606" t="s">
        <v>638</v>
      </c>
      <c r="K111" s="538"/>
    </row>
    <row r="112" spans="1:11" ht="45" x14ac:dyDescent="0.25">
      <c r="A112" s="552">
        <v>99</v>
      </c>
      <c r="B112" s="596" t="s">
        <v>639</v>
      </c>
      <c r="C112" s="603" t="s">
        <v>884</v>
      </c>
      <c r="D112" s="604" t="s">
        <v>371</v>
      </c>
      <c r="E112" s="605">
        <v>200</v>
      </c>
      <c r="F112" s="553"/>
      <c r="G112" s="604" t="s">
        <v>571</v>
      </c>
      <c r="H112" s="635">
        <v>162.72</v>
      </c>
      <c r="I112" s="610" t="s">
        <v>373</v>
      </c>
      <c r="J112" s="606" t="s">
        <v>640</v>
      </c>
      <c r="K112" s="538"/>
    </row>
    <row r="113" spans="1:11" ht="45" x14ac:dyDescent="0.25">
      <c r="A113" s="552">
        <v>100</v>
      </c>
      <c r="B113" s="596" t="s">
        <v>641</v>
      </c>
      <c r="C113" s="603" t="s">
        <v>884</v>
      </c>
      <c r="D113" s="604" t="s">
        <v>371</v>
      </c>
      <c r="E113" s="605">
        <v>18000</v>
      </c>
      <c r="F113" s="553"/>
      <c r="G113" s="604" t="s">
        <v>584</v>
      </c>
      <c r="H113" s="618">
        <v>16788.86</v>
      </c>
      <c r="I113" s="610" t="s">
        <v>373</v>
      </c>
      <c r="J113" s="606" t="s">
        <v>642</v>
      </c>
      <c r="K113" s="538"/>
    </row>
    <row r="114" spans="1:11" ht="45" x14ac:dyDescent="0.25">
      <c r="A114" s="552">
        <v>101</v>
      </c>
      <c r="B114" s="625" t="s">
        <v>1294</v>
      </c>
      <c r="C114" s="611" t="s">
        <v>884</v>
      </c>
      <c r="D114" s="612" t="s">
        <v>371</v>
      </c>
      <c r="E114" s="613"/>
      <c r="F114" s="614"/>
      <c r="G114" s="612"/>
      <c r="H114" s="627"/>
      <c r="I114" s="632"/>
      <c r="J114" s="593"/>
      <c r="K114" s="636"/>
    </row>
    <row r="115" spans="1:11" x14ac:dyDescent="0.25">
      <c r="A115" s="552">
        <v>102</v>
      </c>
      <c r="B115" s="596" t="s">
        <v>1551</v>
      </c>
      <c r="C115" s="597"/>
      <c r="D115" s="598" t="s">
        <v>371</v>
      </c>
      <c r="E115" s="599"/>
      <c r="F115" s="159"/>
      <c r="G115" s="598"/>
      <c r="H115" s="600">
        <v>1891</v>
      </c>
      <c r="I115" s="601"/>
      <c r="J115" s="602"/>
      <c r="K115" s="538"/>
    </row>
    <row r="116" spans="1:11" x14ac:dyDescent="0.25">
      <c r="A116" s="552">
        <v>103</v>
      </c>
      <c r="B116" s="596" t="s">
        <v>1552</v>
      </c>
      <c r="C116" s="597"/>
      <c r="D116" s="598" t="s">
        <v>371</v>
      </c>
      <c r="E116" s="599"/>
      <c r="F116" s="159"/>
      <c r="G116" s="598"/>
      <c r="H116" s="600">
        <v>1624</v>
      </c>
      <c r="I116" s="601"/>
      <c r="J116" s="602"/>
      <c r="K116" s="538"/>
    </row>
    <row r="117" spans="1:11" x14ac:dyDescent="0.25">
      <c r="A117" s="552">
        <v>104</v>
      </c>
      <c r="B117" s="596" t="s">
        <v>1553</v>
      </c>
      <c r="C117" s="597"/>
      <c r="D117" s="598" t="s">
        <v>371</v>
      </c>
      <c r="E117" s="599"/>
      <c r="F117" s="159"/>
      <c r="G117" s="598"/>
      <c r="H117" s="600">
        <v>3437</v>
      </c>
      <c r="I117" s="601"/>
      <c r="J117" s="602"/>
      <c r="K117" s="538"/>
    </row>
    <row r="118" spans="1:11" ht="33.75" x14ac:dyDescent="0.25">
      <c r="A118" s="552">
        <v>105</v>
      </c>
      <c r="B118" s="596" t="s">
        <v>1554</v>
      </c>
      <c r="C118" s="597"/>
      <c r="D118" s="598" t="s">
        <v>371</v>
      </c>
      <c r="E118" s="599"/>
      <c r="F118" s="159"/>
      <c r="G118" s="598"/>
      <c r="H118" s="600">
        <v>7483</v>
      </c>
      <c r="I118" s="601"/>
      <c r="J118" s="602"/>
      <c r="K118" s="538"/>
    </row>
    <row r="119" spans="1:11" x14ac:dyDescent="0.25">
      <c r="A119" s="552">
        <v>106</v>
      </c>
      <c r="B119" s="596" t="s">
        <v>1555</v>
      </c>
      <c r="C119" s="597"/>
      <c r="D119" s="598" t="s">
        <v>371</v>
      </c>
      <c r="E119" s="599"/>
      <c r="F119" s="159"/>
      <c r="G119" s="598"/>
      <c r="H119" s="600">
        <v>3397</v>
      </c>
      <c r="I119" s="601"/>
      <c r="J119" s="602"/>
      <c r="K119" s="538"/>
    </row>
    <row r="120" spans="1:11" x14ac:dyDescent="0.25">
      <c r="A120" s="552">
        <v>107</v>
      </c>
      <c r="B120" s="596" t="s">
        <v>1556</v>
      </c>
      <c r="C120" s="597"/>
      <c r="D120" s="598" t="s">
        <v>371</v>
      </c>
      <c r="E120" s="599"/>
      <c r="F120" s="159"/>
      <c r="G120" s="598"/>
      <c r="H120" s="600">
        <v>3864</v>
      </c>
      <c r="I120" s="601"/>
      <c r="J120" s="602"/>
      <c r="K120" s="538"/>
    </row>
    <row r="121" spans="1:11" x14ac:dyDescent="0.25">
      <c r="A121" s="552">
        <v>108</v>
      </c>
      <c r="B121" s="596" t="s">
        <v>1557</v>
      </c>
      <c r="C121" s="597"/>
      <c r="D121" s="598" t="s">
        <v>371</v>
      </c>
      <c r="E121" s="599"/>
      <c r="F121" s="159"/>
      <c r="G121" s="598"/>
      <c r="H121" s="600">
        <v>2802</v>
      </c>
      <c r="I121" s="601"/>
      <c r="J121" s="602"/>
      <c r="K121" s="538"/>
    </row>
    <row r="122" spans="1:11" ht="45" x14ac:dyDescent="0.25">
      <c r="A122" s="552">
        <v>109</v>
      </c>
      <c r="B122" s="596" t="s">
        <v>1558</v>
      </c>
      <c r="C122" s="597"/>
      <c r="D122" s="598" t="s">
        <v>371</v>
      </c>
      <c r="E122" s="599"/>
      <c r="F122" s="159"/>
      <c r="G122" s="598"/>
      <c r="H122" s="600">
        <v>786</v>
      </c>
      <c r="I122" s="601"/>
      <c r="J122" s="602"/>
      <c r="K122" s="538"/>
    </row>
    <row r="123" spans="1:11" ht="52.5" customHeight="1" x14ac:dyDescent="0.25">
      <c r="A123" s="552">
        <v>110</v>
      </c>
      <c r="B123" s="596" t="s">
        <v>1559</v>
      </c>
      <c r="C123" s="597"/>
      <c r="D123" s="598" t="s">
        <v>371</v>
      </c>
      <c r="E123" s="599"/>
      <c r="F123" s="159"/>
      <c r="G123" s="598"/>
      <c r="H123" s="600">
        <v>29456</v>
      </c>
      <c r="I123" s="601"/>
      <c r="J123" s="602"/>
      <c r="K123" s="538"/>
    </row>
    <row r="124" spans="1:11" ht="33.75" x14ac:dyDescent="0.25">
      <c r="A124" s="552">
        <v>111</v>
      </c>
      <c r="B124" s="596" t="s">
        <v>1560</v>
      </c>
      <c r="C124" s="597"/>
      <c r="D124" s="598" t="s">
        <v>371</v>
      </c>
      <c r="E124" s="599"/>
      <c r="F124" s="159"/>
      <c r="G124" s="598"/>
      <c r="H124" s="600">
        <v>1949</v>
      </c>
      <c r="I124" s="601"/>
      <c r="J124" s="602"/>
      <c r="K124" s="538"/>
    </row>
    <row r="125" spans="1:11" ht="33.75" x14ac:dyDescent="0.25">
      <c r="A125" s="552">
        <v>112</v>
      </c>
      <c r="B125" s="596" t="s">
        <v>1561</v>
      </c>
      <c r="C125" s="597"/>
      <c r="D125" s="598" t="s">
        <v>371</v>
      </c>
      <c r="E125" s="599"/>
      <c r="F125" s="159"/>
      <c r="G125" s="598"/>
      <c r="H125" s="600">
        <v>323</v>
      </c>
      <c r="I125" s="601"/>
      <c r="J125" s="602"/>
      <c r="K125" s="538"/>
    </row>
    <row r="126" spans="1:11" x14ac:dyDescent="0.25">
      <c r="A126" s="552">
        <v>113</v>
      </c>
      <c r="B126" s="596" t="s">
        <v>1562</v>
      </c>
      <c r="C126" s="597"/>
      <c r="D126" s="598" t="s">
        <v>371</v>
      </c>
      <c r="E126" s="599"/>
      <c r="F126" s="159"/>
      <c r="G126" s="598"/>
      <c r="H126" s="600">
        <v>559</v>
      </c>
      <c r="I126" s="601"/>
      <c r="J126" s="602"/>
      <c r="K126" s="538"/>
    </row>
    <row r="127" spans="1:11" x14ac:dyDescent="0.25">
      <c r="A127" s="552">
        <v>114</v>
      </c>
      <c r="B127" s="596" t="s">
        <v>1563</v>
      </c>
      <c r="C127" s="597"/>
      <c r="D127" s="598" t="s">
        <v>371</v>
      </c>
      <c r="E127" s="599"/>
      <c r="F127" s="159"/>
      <c r="G127" s="598"/>
      <c r="H127" s="600">
        <v>2872</v>
      </c>
      <c r="I127" s="601"/>
      <c r="J127" s="602"/>
      <c r="K127" s="538"/>
    </row>
    <row r="128" spans="1:11" ht="22.5" x14ac:dyDescent="0.25">
      <c r="A128" s="552">
        <v>115</v>
      </c>
      <c r="B128" s="159" t="s">
        <v>1568</v>
      </c>
      <c r="C128" s="597"/>
      <c r="D128" s="598" t="s">
        <v>371</v>
      </c>
      <c r="E128" s="599"/>
      <c r="F128" s="159"/>
      <c r="G128" s="598"/>
      <c r="H128" s="105">
        <v>6318</v>
      </c>
      <c r="I128" s="601"/>
      <c r="J128" s="602"/>
      <c r="K128" s="589"/>
    </row>
    <row r="129" spans="1:11" ht="22.5" x14ac:dyDescent="0.25">
      <c r="A129" s="552">
        <v>116</v>
      </c>
      <c r="B129" s="637" t="s">
        <v>1569</v>
      </c>
      <c r="C129" s="87"/>
      <c r="D129" s="82" t="s">
        <v>333</v>
      </c>
      <c r="E129" s="83"/>
      <c r="F129" s="82"/>
      <c r="G129" s="84" t="s">
        <v>1571</v>
      </c>
      <c r="H129" s="588">
        <f>'Фин потребн по годам'!C128</f>
        <v>124283.8</v>
      </c>
      <c r="I129" s="86"/>
      <c r="J129" s="86"/>
      <c r="K129" s="589"/>
    </row>
    <row r="130" spans="1:11" ht="78.75" x14ac:dyDescent="0.25">
      <c r="A130" s="638">
        <v>117</v>
      </c>
      <c r="B130" s="639" t="s">
        <v>1570</v>
      </c>
      <c r="C130" s="555"/>
      <c r="D130" s="556" t="s">
        <v>333</v>
      </c>
      <c r="E130" s="557"/>
      <c r="F130" s="556"/>
      <c r="G130" s="558" t="s">
        <v>1572</v>
      </c>
      <c r="H130" s="640">
        <v>255878</v>
      </c>
      <c r="I130" s="92"/>
      <c r="J130" s="92"/>
      <c r="K130" s="589"/>
    </row>
    <row r="131" spans="1:11" ht="22.5" x14ac:dyDescent="0.25">
      <c r="A131" s="552">
        <v>118</v>
      </c>
      <c r="B131" s="637" t="s">
        <v>1596</v>
      </c>
      <c r="C131" s="87"/>
      <c r="D131" s="82" t="s">
        <v>333</v>
      </c>
      <c r="E131" s="83"/>
      <c r="F131" s="82"/>
      <c r="G131" s="84" t="s">
        <v>1594</v>
      </c>
      <c r="H131" s="588">
        <v>19030</v>
      </c>
      <c r="I131" s="86"/>
      <c r="J131" s="86"/>
      <c r="K131" s="589">
        <f>SUM(H23:H131)</f>
        <v>1168707.6618610932</v>
      </c>
    </row>
    <row r="132" spans="1:11" x14ac:dyDescent="0.25">
      <c r="A132" s="641" t="s">
        <v>581</v>
      </c>
      <c r="B132" s="642"/>
      <c r="C132" s="642"/>
      <c r="D132" s="642"/>
      <c r="E132" s="642"/>
      <c r="F132" s="642"/>
      <c r="G132" s="642"/>
      <c r="H132" s="642"/>
      <c r="I132" s="642"/>
      <c r="J132" s="643"/>
      <c r="K132" s="538"/>
    </row>
    <row r="133" spans="1:11" ht="101.25" x14ac:dyDescent="0.25">
      <c r="A133" s="552">
        <v>119</v>
      </c>
      <c r="B133" s="596" t="s">
        <v>1471</v>
      </c>
      <c r="C133" s="87" t="s">
        <v>370</v>
      </c>
      <c r="D133" s="594" t="s">
        <v>371</v>
      </c>
      <c r="E133" s="595">
        <v>4000</v>
      </c>
      <c r="F133" s="105"/>
      <c r="G133" s="594" t="s">
        <v>1470</v>
      </c>
      <c r="H133" s="107">
        <v>8366.2000000000007</v>
      </c>
      <c r="I133" s="105" t="s">
        <v>477</v>
      </c>
      <c r="J133" s="597" t="s">
        <v>478</v>
      </c>
      <c r="K133" s="538"/>
    </row>
    <row r="134" spans="1:11" ht="101.25" x14ac:dyDescent="0.25">
      <c r="A134" s="552">
        <v>120</v>
      </c>
      <c r="B134" s="596" t="s">
        <v>1472</v>
      </c>
      <c r="C134" s="87" t="s">
        <v>370</v>
      </c>
      <c r="D134" s="594" t="s">
        <v>371</v>
      </c>
      <c r="E134" s="595">
        <v>1280</v>
      </c>
      <c r="F134" s="105"/>
      <c r="G134" s="594" t="s">
        <v>1470</v>
      </c>
      <c r="H134" s="107">
        <v>7630.5999999999995</v>
      </c>
      <c r="I134" s="105" t="s">
        <v>477</v>
      </c>
      <c r="J134" s="597" t="s">
        <v>478</v>
      </c>
      <c r="K134" s="538"/>
    </row>
    <row r="135" spans="1:11" ht="45" x14ac:dyDescent="0.25">
      <c r="A135" s="552">
        <v>121</v>
      </c>
      <c r="B135" s="596" t="s">
        <v>1473</v>
      </c>
      <c r="C135" s="87" t="s">
        <v>370</v>
      </c>
      <c r="D135" s="594" t="s">
        <v>371</v>
      </c>
      <c r="E135" s="595">
        <v>1080</v>
      </c>
      <c r="F135" s="82"/>
      <c r="G135" s="607">
        <v>2018</v>
      </c>
      <c r="H135" s="107">
        <v>2108.7852600000001</v>
      </c>
      <c r="I135" s="105" t="s">
        <v>373</v>
      </c>
      <c r="J135" s="110" t="s">
        <v>406</v>
      </c>
      <c r="K135" s="538"/>
    </row>
    <row r="136" spans="1:11" ht="45" x14ac:dyDescent="0.25">
      <c r="A136" s="552">
        <v>122</v>
      </c>
      <c r="B136" s="596" t="s">
        <v>1474</v>
      </c>
      <c r="C136" s="87" t="s">
        <v>370</v>
      </c>
      <c r="D136" s="594" t="s">
        <v>371</v>
      </c>
      <c r="E136" s="595">
        <v>350</v>
      </c>
      <c r="F136" s="82"/>
      <c r="G136" s="594" t="s">
        <v>1470</v>
      </c>
      <c r="H136" s="107">
        <v>4000</v>
      </c>
      <c r="I136" s="105" t="s">
        <v>373</v>
      </c>
      <c r="J136" s="110" t="s">
        <v>484</v>
      </c>
      <c r="K136" s="538"/>
    </row>
    <row r="137" spans="1:11" ht="45" x14ac:dyDescent="0.25">
      <c r="A137" s="552">
        <v>123</v>
      </c>
      <c r="B137" s="596" t="s">
        <v>1314</v>
      </c>
      <c r="C137" s="87" t="s">
        <v>370</v>
      </c>
      <c r="D137" s="594" t="s">
        <v>371</v>
      </c>
      <c r="E137" s="595">
        <v>1800</v>
      </c>
      <c r="F137" s="82"/>
      <c r="G137" s="594" t="s">
        <v>372</v>
      </c>
      <c r="H137" s="107">
        <v>1464.4397526673474</v>
      </c>
      <c r="I137" s="105" t="s">
        <v>373</v>
      </c>
      <c r="J137" s="110" t="s">
        <v>486</v>
      </c>
      <c r="K137" s="538"/>
    </row>
    <row r="138" spans="1:11" ht="101.25" x14ac:dyDescent="0.25">
      <c r="A138" s="552">
        <v>124</v>
      </c>
      <c r="B138" s="596" t="s">
        <v>1315</v>
      </c>
      <c r="C138" s="87" t="s">
        <v>370</v>
      </c>
      <c r="D138" s="594" t="s">
        <v>371</v>
      </c>
      <c r="E138" s="595">
        <v>620</v>
      </c>
      <c r="F138" s="82"/>
      <c r="G138" s="594" t="s">
        <v>372</v>
      </c>
      <c r="H138" s="107">
        <v>660.37731359349391</v>
      </c>
      <c r="I138" s="105" t="s">
        <v>477</v>
      </c>
      <c r="J138" s="86" t="s">
        <v>478</v>
      </c>
      <c r="K138" s="538"/>
    </row>
    <row r="139" spans="1:11" ht="33.75" x14ac:dyDescent="0.25">
      <c r="A139" s="552">
        <v>125</v>
      </c>
      <c r="B139" s="623" t="s">
        <v>488</v>
      </c>
      <c r="C139" s="87" t="s">
        <v>370</v>
      </c>
      <c r="D139" s="594"/>
      <c r="E139" s="595"/>
      <c r="F139" s="82"/>
      <c r="G139" s="594" t="s">
        <v>372</v>
      </c>
      <c r="H139" s="107"/>
      <c r="I139" s="105"/>
      <c r="J139" s="86"/>
      <c r="K139" s="538"/>
    </row>
    <row r="140" spans="1:11" ht="33.75" x14ac:dyDescent="0.25">
      <c r="A140" s="552">
        <v>126</v>
      </c>
      <c r="B140" s="623" t="s">
        <v>489</v>
      </c>
      <c r="C140" s="87" t="s">
        <v>370</v>
      </c>
      <c r="D140" s="594"/>
      <c r="E140" s="595"/>
      <c r="F140" s="82"/>
      <c r="G140" s="594" t="s">
        <v>372</v>
      </c>
      <c r="H140" s="107"/>
      <c r="I140" s="105"/>
      <c r="J140" s="86"/>
      <c r="K140" s="538"/>
    </row>
    <row r="141" spans="1:11" ht="33.75" x14ac:dyDescent="0.25">
      <c r="A141" s="552">
        <v>127</v>
      </c>
      <c r="B141" s="623" t="s">
        <v>490</v>
      </c>
      <c r="C141" s="87" t="s">
        <v>370</v>
      </c>
      <c r="D141" s="594"/>
      <c r="E141" s="595"/>
      <c r="F141" s="82"/>
      <c r="G141" s="594" t="s">
        <v>372</v>
      </c>
      <c r="H141" s="107"/>
      <c r="I141" s="105"/>
      <c r="J141" s="86"/>
      <c r="K141" s="538"/>
    </row>
    <row r="142" spans="1:11" ht="33.75" x14ac:dyDescent="0.25">
      <c r="A142" s="552">
        <v>128</v>
      </c>
      <c r="B142" s="623" t="s">
        <v>491</v>
      </c>
      <c r="C142" s="87" t="s">
        <v>370</v>
      </c>
      <c r="D142" s="594"/>
      <c r="E142" s="595"/>
      <c r="F142" s="82"/>
      <c r="G142" s="594" t="s">
        <v>372</v>
      </c>
      <c r="H142" s="107"/>
      <c r="I142" s="105"/>
      <c r="J142" s="86"/>
      <c r="K142" s="538"/>
    </row>
    <row r="143" spans="1:11" ht="45" x14ac:dyDescent="0.25">
      <c r="A143" s="552">
        <v>129</v>
      </c>
      <c r="B143" s="623" t="s">
        <v>492</v>
      </c>
      <c r="C143" s="87" t="s">
        <v>1064</v>
      </c>
      <c r="D143" s="594" t="s">
        <v>371</v>
      </c>
      <c r="E143" s="595">
        <v>450</v>
      </c>
      <c r="F143" s="82"/>
      <c r="G143" s="594" t="s">
        <v>372</v>
      </c>
      <c r="H143" s="554">
        <v>1777.4724000000001</v>
      </c>
      <c r="I143" s="105" t="s">
        <v>373</v>
      </c>
      <c r="J143" s="86" t="s">
        <v>587</v>
      </c>
      <c r="K143" s="538"/>
    </row>
    <row r="144" spans="1:11" ht="33.75" x14ac:dyDescent="0.25">
      <c r="A144" s="552">
        <v>130</v>
      </c>
      <c r="B144" s="623" t="s">
        <v>493</v>
      </c>
      <c r="C144" s="87" t="s">
        <v>370</v>
      </c>
      <c r="D144" s="594"/>
      <c r="E144" s="595"/>
      <c r="F144" s="82"/>
      <c r="G144" s="594" t="s">
        <v>372</v>
      </c>
      <c r="H144" s="554">
        <v>2327.33437</v>
      </c>
      <c r="I144" s="105"/>
      <c r="J144" s="86"/>
      <c r="K144" s="538"/>
    </row>
    <row r="145" spans="1:11" ht="33.75" x14ac:dyDescent="0.25">
      <c r="A145" s="552">
        <v>131</v>
      </c>
      <c r="B145" s="623" t="s">
        <v>494</v>
      </c>
      <c r="C145" s="87" t="s">
        <v>370</v>
      </c>
      <c r="D145" s="594"/>
      <c r="E145" s="595"/>
      <c r="F145" s="82"/>
      <c r="G145" s="594" t="s">
        <v>372</v>
      </c>
      <c r="H145" s="107"/>
      <c r="I145" s="105"/>
      <c r="J145" s="86"/>
      <c r="K145" s="538"/>
    </row>
    <row r="146" spans="1:11" ht="33.75" x14ac:dyDescent="0.25">
      <c r="A146" s="552">
        <v>132</v>
      </c>
      <c r="B146" s="623" t="s">
        <v>495</v>
      </c>
      <c r="C146" s="87" t="s">
        <v>370</v>
      </c>
      <c r="D146" s="594"/>
      <c r="E146" s="595"/>
      <c r="F146" s="82"/>
      <c r="G146" s="594" t="s">
        <v>372</v>
      </c>
      <c r="H146" s="107"/>
      <c r="I146" s="105"/>
      <c r="J146" s="86"/>
      <c r="K146" s="538"/>
    </row>
    <row r="147" spans="1:11" ht="33.75" x14ac:dyDescent="0.25">
      <c r="A147" s="552">
        <v>133</v>
      </c>
      <c r="B147" s="623" t="s">
        <v>496</v>
      </c>
      <c r="C147" s="87" t="s">
        <v>370</v>
      </c>
      <c r="D147" s="594"/>
      <c r="E147" s="595"/>
      <c r="F147" s="82"/>
      <c r="G147" s="594" t="s">
        <v>372</v>
      </c>
      <c r="H147" s="107"/>
      <c r="I147" s="105"/>
      <c r="J147" s="86"/>
      <c r="K147" s="538"/>
    </row>
    <row r="148" spans="1:11" ht="33.75" x14ac:dyDescent="0.25">
      <c r="A148" s="552">
        <v>134</v>
      </c>
      <c r="B148" s="623" t="s">
        <v>497</v>
      </c>
      <c r="C148" s="87" t="s">
        <v>370</v>
      </c>
      <c r="D148" s="594"/>
      <c r="E148" s="595"/>
      <c r="F148" s="82"/>
      <c r="G148" s="594" t="s">
        <v>372</v>
      </c>
      <c r="H148" s="107"/>
      <c r="I148" s="105"/>
      <c r="J148" s="86"/>
      <c r="K148" s="636">
        <f>SUM(H133:H148)</f>
        <v>28335.209096260842</v>
      </c>
    </row>
    <row r="149" spans="1:11" x14ac:dyDescent="0.25">
      <c r="A149" s="644" t="s">
        <v>643</v>
      </c>
      <c r="B149" s="645"/>
      <c r="C149" s="645"/>
      <c r="D149" s="645"/>
      <c r="E149" s="645"/>
      <c r="F149" s="645"/>
      <c r="G149" s="645"/>
      <c r="H149" s="645"/>
      <c r="I149" s="645"/>
      <c r="J149" s="646"/>
      <c r="K149" s="538"/>
    </row>
    <row r="150" spans="1:11" ht="112.5" x14ac:dyDescent="0.25">
      <c r="A150" s="552">
        <v>135</v>
      </c>
      <c r="B150" s="596" t="s">
        <v>1475</v>
      </c>
      <c r="C150" s="87" t="s">
        <v>370</v>
      </c>
      <c r="D150" s="594" t="s">
        <v>500</v>
      </c>
      <c r="E150" s="647" t="s">
        <v>501</v>
      </c>
      <c r="F150" s="82" t="s">
        <v>502</v>
      </c>
      <c r="G150" s="594" t="s">
        <v>1374</v>
      </c>
      <c r="H150" s="600">
        <v>75557.846661999996</v>
      </c>
      <c r="I150" s="86"/>
      <c r="J150" s="159" t="s">
        <v>349</v>
      </c>
      <c r="K150" s="538"/>
    </row>
    <row r="151" spans="1:11" ht="67.5" x14ac:dyDescent="0.25">
      <c r="A151" s="552">
        <v>136</v>
      </c>
      <c r="B151" s="596" t="s">
        <v>504</v>
      </c>
      <c r="C151" s="87" t="s">
        <v>370</v>
      </c>
      <c r="D151" s="594" t="s">
        <v>500</v>
      </c>
      <c r="E151" s="647">
        <v>1864</v>
      </c>
      <c r="F151" s="82">
        <v>1420</v>
      </c>
      <c r="G151" s="594" t="s">
        <v>1487</v>
      </c>
      <c r="H151" s="600">
        <v>551668.47100000014</v>
      </c>
      <c r="I151" s="86"/>
      <c r="J151" s="159" t="s">
        <v>349</v>
      </c>
      <c r="K151" s="538"/>
    </row>
    <row r="152" spans="1:11" ht="146.25" x14ac:dyDescent="0.25">
      <c r="A152" s="552">
        <v>137</v>
      </c>
      <c r="B152" s="596" t="s">
        <v>506</v>
      </c>
      <c r="C152" s="87" t="s">
        <v>1577</v>
      </c>
      <c r="D152" s="594" t="s">
        <v>500</v>
      </c>
      <c r="E152" s="647">
        <v>454</v>
      </c>
      <c r="F152" s="82">
        <v>1800</v>
      </c>
      <c r="G152" s="594" t="s">
        <v>1488</v>
      </c>
      <c r="H152" s="600">
        <v>208552</v>
      </c>
      <c r="I152" s="86"/>
      <c r="J152" s="159" t="s">
        <v>507</v>
      </c>
      <c r="K152" s="538"/>
    </row>
    <row r="153" spans="1:11" ht="112.5" x14ac:dyDescent="0.25">
      <c r="A153" s="552">
        <v>138</v>
      </c>
      <c r="B153" s="596" t="s">
        <v>508</v>
      </c>
      <c r="C153" s="87" t="s">
        <v>370</v>
      </c>
      <c r="D153" s="594" t="s">
        <v>500</v>
      </c>
      <c r="E153" s="595">
        <v>700</v>
      </c>
      <c r="F153" s="82" t="s">
        <v>509</v>
      </c>
      <c r="G153" s="594" t="s">
        <v>513</v>
      </c>
      <c r="H153" s="648">
        <f>'Фин потребн по годам'!C152</f>
        <v>23686.569999999996</v>
      </c>
      <c r="I153" s="86"/>
      <c r="J153" s="159" t="s">
        <v>510</v>
      </c>
      <c r="K153" s="538"/>
    </row>
    <row r="154" spans="1:11" ht="112.5" x14ac:dyDescent="0.25">
      <c r="A154" s="552">
        <v>139</v>
      </c>
      <c r="B154" s="596" t="s">
        <v>511</v>
      </c>
      <c r="C154" s="87" t="s">
        <v>370</v>
      </c>
      <c r="D154" s="594" t="s">
        <v>500</v>
      </c>
      <c r="E154" s="595">
        <v>1715</v>
      </c>
      <c r="F154" s="82" t="s">
        <v>512</v>
      </c>
      <c r="G154" s="594" t="s">
        <v>1489</v>
      </c>
      <c r="H154" s="600">
        <v>244289</v>
      </c>
      <c r="I154" s="86"/>
      <c r="J154" s="159" t="s">
        <v>510</v>
      </c>
      <c r="K154" s="538"/>
    </row>
    <row r="155" spans="1:11" ht="247.5" x14ac:dyDescent="0.25">
      <c r="A155" s="552">
        <v>140</v>
      </c>
      <c r="B155" s="596" t="s">
        <v>514</v>
      </c>
      <c r="C155" s="87" t="s">
        <v>370</v>
      </c>
      <c r="D155" s="594" t="s">
        <v>500</v>
      </c>
      <c r="E155" s="595">
        <v>2580</v>
      </c>
      <c r="F155" s="82" t="s">
        <v>515</v>
      </c>
      <c r="G155" s="594" t="s">
        <v>1490</v>
      </c>
      <c r="H155" s="600">
        <v>270400</v>
      </c>
      <c r="I155" s="86"/>
      <c r="J155" s="159" t="s">
        <v>516</v>
      </c>
      <c r="K155" s="538"/>
    </row>
    <row r="156" spans="1:11" ht="135" x14ac:dyDescent="0.25">
      <c r="A156" s="552">
        <v>141</v>
      </c>
      <c r="B156" s="596" t="s">
        <v>517</v>
      </c>
      <c r="C156" s="87"/>
      <c r="D156" s="594" t="s">
        <v>500</v>
      </c>
      <c r="E156" s="595">
        <v>300</v>
      </c>
      <c r="F156" s="82" t="s">
        <v>518</v>
      </c>
      <c r="G156" s="594" t="s">
        <v>1376</v>
      </c>
      <c r="H156" s="600">
        <v>42295</v>
      </c>
      <c r="I156" s="86"/>
      <c r="J156" s="159" t="s">
        <v>519</v>
      </c>
      <c r="K156" s="538"/>
    </row>
    <row r="157" spans="1:11" ht="236.25" x14ac:dyDescent="0.25">
      <c r="A157" s="552">
        <v>142</v>
      </c>
      <c r="B157" s="596" t="s">
        <v>520</v>
      </c>
      <c r="C157" s="87" t="s">
        <v>370</v>
      </c>
      <c r="D157" s="594" t="s">
        <v>500</v>
      </c>
      <c r="E157" s="647" t="s">
        <v>521</v>
      </c>
      <c r="F157" s="82" t="s">
        <v>522</v>
      </c>
      <c r="G157" s="594" t="s">
        <v>878</v>
      </c>
      <c r="H157" s="600">
        <v>69666</v>
      </c>
      <c r="I157" s="86"/>
      <c r="J157" s="159" t="s">
        <v>523</v>
      </c>
      <c r="K157" s="538"/>
    </row>
    <row r="158" spans="1:11" ht="135" x14ac:dyDescent="0.25">
      <c r="A158" s="552">
        <v>143</v>
      </c>
      <c r="B158" s="596" t="s">
        <v>1476</v>
      </c>
      <c r="C158" s="87" t="s">
        <v>370</v>
      </c>
      <c r="D158" s="594" t="s">
        <v>500</v>
      </c>
      <c r="E158" s="595">
        <v>1202</v>
      </c>
      <c r="F158" s="82" t="s">
        <v>525</v>
      </c>
      <c r="G158" s="594" t="s">
        <v>1491</v>
      </c>
      <c r="H158" s="600">
        <v>149114.75</v>
      </c>
      <c r="I158" s="86"/>
      <c r="J158" s="159" t="s">
        <v>526</v>
      </c>
      <c r="K158" s="538"/>
    </row>
    <row r="159" spans="1:11" ht="123.75" x14ac:dyDescent="0.25">
      <c r="A159" s="552">
        <v>144</v>
      </c>
      <c r="B159" s="596" t="s">
        <v>1477</v>
      </c>
      <c r="C159" s="87" t="s">
        <v>370</v>
      </c>
      <c r="D159" s="594" t="s">
        <v>500</v>
      </c>
      <c r="E159" s="595" t="s">
        <v>528</v>
      </c>
      <c r="F159" s="82" t="s">
        <v>529</v>
      </c>
      <c r="G159" s="594" t="s">
        <v>513</v>
      </c>
      <c r="H159" s="600">
        <v>25730</v>
      </c>
      <c r="I159" s="86"/>
      <c r="J159" s="159" t="s">
        <v>530</v>
      </c>
      <c r="K159" s="538"/>
    </row>
    <row r="160" spans="1:11" ht="135" x14ac:dyDescent="0.25">
      <c r="A160" s="552">
        <v>145</v>
      </c>
      <c r="B160" s="596" t="s">
        <v>531</v>
      </c>
      <c r="C160" s="87" t="s">
        <v>370</v>
      </c>
      <c r="D160" s="594" t="s">
        <v>500</v>
      </c>
      <c r="E160" s="595">
        <v>214</v>
      </c>
      <c r="F160" s="82" t="s">
        <v>532</v>
      </c>
      <c r="G160" s="594" t="s">
        <v>1491</v>
      </c>
      <c r="H160" s="600">
        <v>18473</v>
      </c>
      <c r="I160" s="86"/>
      <c r="J160" s="159" t="s">
        <v>533</v>
      </c>
      <c r="K160" s="538"/>
    </row>
    <row r="161" spans="1:11" ht="157.5" x14ac:dyDescent="0.25">
      <c r="A161" s="552">
        <v>146</v>
      </c>
      <c r="B161" s="596" t="s">
        <v>1478</v>
      </c>
      <c r="C161" s="87" t="s">
        <v>370</v>
      </c>
      <c r="D161" s="594" t="s">
        <v>500</v>
      </c>
      <c r="E161" s="595">
        <v>450</v>
      </c>
      <c r="F161" s="82" t="s">
        <v>535</v>
      </c>
      <c r="G161" s="594" t="s">
        <v>1491</v>
      </c>
      <c r="H161" s="600">
        <v>40901</v>
      </c>
      <c r="I161" s="86"/>
      <c r="J161" s="159" t="s">
        <v>536</v>
      </c>
      <c r="K161" s="538"/>
    </row>
    <row r="162" spans="1:11" ht="112.5" x14ac:dyDescent="0.25">
      <c r="A162" s="552">
        <v>147</v>
      </c>
      <c r="B162" s="596" t="s">
        <v>1479</v>
      </c>
      <c r="C162" s="87" t="s">
        <v>370</v>
      </c>
      <c r="D162" s="594" t="s">
        <v>500</v>
      </c>
      <c r="E162" s="595">
        <v>300</v>
      </c>
      <c r="F162" s="82" t="s">
        <v>535</v>
      </c>
      <c r="G162" s="594" t="s">
        <v>1491</v>
      </c>
      <c r="H162" s="600">
        <v>13368</v>
      </c>
      <c r="I162" s="86"/>
      <c r="J162" s="159" t="s">
        <v>538</v>
      </c>
      <c r="K162" s="538"/>
    </row>
    <row r="163" spans="1:11" ht="315" x14ac:dyDescent="0.25">
      <c r="A163" s="552">
        <v>148</v>
      </c>
      <c r="B163" s="596" t="s">
        <v>1480</v>
      </c>
      <c r="C163" s="87" t="s">
        <v>370</v>
      </c>
      <c r="D163" s="594" t="s">
        <v>500</v>
      </c>
      <c r="E163" s="595">
        <v>250</v>
      </c>
      <c r="F163" s="82" t="s">
        <v>540</v>
      </c>
      <c r="G163" s="594" t="s">
        <v>1491</v>
      </c>
      <c r="H163" s="600">
        <v>25343</v>
      </c>
      <c r="I163" s="86"/>
      <c r="J163" s="159" t="s">
        <v>541</v>
      </c>
      <c r="K163" s="538"/>
    </row>
    <row r="164" spans="1:11" ht="112.5" x14ac:dyDescent="0.25">
      <c r="A164" s="552">
        <v>149</v>
      </c>
      <c r="B164" s="596" t="s">
        <v>542</v>
      </c>
      <c r="C164" s="87" t="s">
        <v>370</v>
      </c>
      <c r="D164" s="594" t="s">
        <v>500</v>
      </c>
      <c r="E164" s="595">
        <v>210</v>
      </c>
      <c r="F164" s="82" t="s">
        <v>535</v>
      </c>
      <c r="G164" s="594" t="s">
        <v>1376</v>
      </c>
      <c r="H164" s="600">
        <v>13368</v>
      </c>
      <c r="I164" s="86"/>
      <c r="J164" s="159" t="s">
        <v>538</v>
      </c>
      <c r="K164" s="538"/>
    </row>
    <row r="165" spans="1:11" ht="157.5" x14ac:dyDescent="0.25">
      <c r="A165" s="552">
        <v>150</v>
      </c>
      <c r="B165" s="596" t="s">
        <v>543</v>
      </c>
      <c r="C165" s="87" t="s">
        <v>370</v>
      </c>
      <c r="D165" s="594" t="s">
        <v>500</v>
      </c>
      <c r="E165" s="595">
        <v>350</v>
      </c>
      <c r="F165" s="82" t="s">
        <v>540</v>
      </c>
      <c r="G165" s="594" t="s">
        <v>1376</v>
      </c>
      <c r="H165" s="600">
        <v>26563</v>
      </c>
      <c r="I165" s="86"/>
      <c r="J165" s="159" t="s">
        <v>536</v>
      </c>
      <c r="K165" s="538"/>
    </row>
    <row r="166" spans="1:11" ht="236.25" x14ac:dyDescent="0.25">
      <c r="A166" s="552">
        <v>151</v>
      </c>
      <c r="B166" s="596" t="s">
        <v>544</v>
      </c>
      <c r="C166" s="87" t="s">
        <v>370</v>
      </c>
      <c r="D166" s="594" t="s">
        <v>500</v>
      </c>
      <c r="E166" s="595">
        <v>280</v>
      </c>
      <c r="F166" s="82" t="s">
        <v>540</v>
      </c>
      <c r="G166" s="594" t="s">
        <v>1376</v>
      </c>
      <c r="H166" s="600">
        <v>17892</v>
      </c>
      <c r="I166" s="86"/>
      <c r="J166" s="159" t="s">
        <v>545</v>
      </c>
      <c r="K166" s="538"/>
    </row>
    <row r="167" spans="1:11" ht="157.5" x14ac:dyDescent="0.25">
      <c r="A167" s="552">
        <v>152</v>
      </c>
      <c r="B167" s="596" t="s">
        <v>546</v>
      </c>
      <c r="C167" s="87" t="s">
        <v>370</v>
      </c>
      <c r="D167" s="594" t="s">
        <v>500</v>
      </c>
      <c r="E167" s="595">
        <v>250</v>
      </c>
      <c r="F167" s="82" t="s">
        <v>540</v>
      </c>
      <c r="G167" s="594" t="s">
        <v>1376</v>
      </c>
      <c r="H167" s="600">
        <v>19529</v>
      </c>
      <c r="I167" s="86"/>
      <c r="J167" s="159" t="s">
        <v>536</v>
      </c>
      <c r="K167" s="538"/>
    </row>
    <row r="168" spans="1:11" ht="157.5" x14ac:dyDescent="0.25">
      <c r="A168" s="552">
        <v>153</v>
      </c>
      <c r="B168" s="596" t="s">
        <v>1369</v>
      </c>
      <c r="C168" s="87" t="s">
        <v>370</v>
      </c>
      <c r="D168" s="594" t="s">
        <v>883</v>
      </c>
      <c r="E168" s="595">
        <v>1</v>
      </c>
      <c r="F168" s="82"/>
      <c r="G168" s="594" t="s">
        <v>372</v>
      </c>
      <c r="H168" s="600">
        <v>14382</v>
      </c>
      <c r="I168" s="86"/>
      <c r="J168" s="159" t="s">
        <v>536</v>
      </c>
      <c r="K168" s="538"/>
    </row>
    <row r="169" spans="1:11" ht="157.5" x14ac:dyDescent="0.25">
      <c r="A169" s="552">
        <v>154</v>
      </c>
      <c r="B169" s="596" t="s">
        <v>1481</v>
      </c>
      <c r="C169" s="87" t="s">
        <v>370</v>
      </c>
      <c r="D169" s="594" t="s">
        <v>883</v>
      </c>
      <c r="E169" s="595">
        <v>1</v>
      </c>
      <c r="F169" s="82"/>
      <c r="G169" s="594" t="s">
        <v>1370</v>
      </c>
      <c r="H169" s="600">
        <v>63834</v>
      </c>
      <c r="I169" s="86"/>
      <c r="J169" s="159" t="s">
        <v>536</v>
      </c>
      <c r="K169" s="538"/>
    </row>
    <row r="170" spans="1:11" ht="101.25" x14ac:dyDescent="0.25">
      <c r="A170" s="552">
        <v>155</v>
      </c>
      <c r="B170" s="596" t="s">
        <v>644</v>
      </c>
      <c r="C170" s="649" t="s">
        <v>370</v>
      </c>
      <c r="D170" s="650" t="s">
        <v>500</v>
      </c>
      <c r="E170" s="613">
        <v>2258</v>
      </c>
      <c r="F170" s="651" t="s">
        <v>900</v>
      </c>
      <c r="G170" s="612" t="s">
        <v>571</v>
      </c>
      <c r="H170" s="600">
        <v>53009.56</v>
      </c>
      <c r="I170" s="612" t="s">
        <v>645</v>
      </c>
      <c r="J170" s="593" t="s">
        <v>1036</v>
      </c>
      <c r="K170" s="538"/>
    </row>
    <row r="171" spans="1:11" ht="135" x14ac:dyDescent="0.25">
      <c r="A171" s="552">
        <v>156</v>
      </c>
      <c r="B171" s="596" t="s">
        <v>646</v>
      </c>
      <c r="C171" s="617" t="s">
        <v>370</v>
      </c>
      <c r="D171" s="652" t="s">
        <v>500</v>
      </c>
      <c r="E171" s="605">
        <v>65813</v>
      </c>
      <c r="F171" s="653" t="s">
        <v>901</v>
      </c>
      <c r="G171" s="604" t="s">
        <v>571</v>
      </c>
      <c r="H171" s="600">
        <v>3619221.53</v>
      </c>
      <c r="I171" s="654" t="s">
        <v>647</v>
      </c>
      <c r="J171" s="553" t="s">
        <v>902</v>
      </c>
      <c r="K171" s="538"/>
    </row>
    <row r="172" spans="1:11" ht="135" x14ac:dyDescent="0.25">
      <c r="A172" s="552">
        <v>157</v>
      </c>
      <c r="B172" s="596" t="s">
        <v>648</v>
      </c>
      <c r="C172" s="617" t="s">
        <v>370</v>
      </c>
      <c r="D172" s="652" t="s">
        <v>500</v>
      </c>
      <c r="E172" s="605">
        <v>56781</v>
      </c>
      <c r="F172" s="653" t="s">
        <v>903</v>
      </c>
      <c r="G172" s="604" t="s">
        <v>571</v>
      </c>
      <c r="H172" s="600">
        <v>3122529.25</v>
      </c>
      <c r="I172" s="654" t="s">
        <v>647</v>
      </c>
      <c r="J172" s="553" t="s">
        <v>902</v>
      </c>
      <c r="K172" s="538"/>
    </row>
    <row r="173" spans="1:11" ht="112.5" x14ac:dyDescent="0.25">
      <c r="A173" s="552">
        <v>158</v>
      </c>
      <c r="B173" s="596" t="s">
        <v>649</v>
      </c>
      <c r="C173" s="649" t="s">
        <v>370</v>
      </c>
      <c r="D173" s="650" t="s">
        <v>500</v>
      </c>
      <c r="E173" s="613">
        <v>93691</v>
      </c>
      <c r="F173" s="651" t="s">
        <v>904</v>
      </c>
      <c r="G173" s="612" t="s">
        <v>571</v>
      </c>
      <c r="H173" s="600">
        <v>17693239.600000001</v>
      </c>
      <c r="I173" s="655" t="s">
        <v>650</v>
      </c>
      <c r="J173" s="593" t="s">
        <v>1037</v>
      </c>
      <c r="K173" s="538"/>
    </row>
    <row r="174" spans="1:11" ht="112.5" x14ac:dyDescent="0.25">
      <c r="A174" s="552">
        <v>159</v>
      </c>
      <c r="B174" s="596" t="s">
        <v>651</v>
      </c>
      <c r="C174" s="617" t="s">
        <v>370</v>
      </c>
      <c r="D174" s="652" t="s">
        <v>500</v>
      </c>
      <c r="E174" s="605">
        <v>31939</v>
      </c>
      <c r="F174" s="653" t="s">
        <v>905</v>
      </c>
      <c r="G174" s="604" t="s">
        <v>571</v>
      </c>
      <c r="H174" s="600">
        <v>5173499.7699999996</v>
      </c>
      <c r="I174" s="654" t="s">
        <v>652</v>
      </c>
      <c r="J174" s="553" t="s">
        <v>906</v>
      </c>
      <c r="K174" s="538"/>
    </row>
    <row r="175" spans="1:11" ht="112.5" x14ac:dyDescent="0.25">
      <c r="A175" s="552">
        <v>160</v>
      </c>
      <c r="B175" s="596" t="s">
        <v>653</v>
      </c>
      <c r="C175" s="617" t="s">
        <v>370</v>
      </c>
      <c r="D175" s="652" t="s">
        <v>500</v>
      </c>
      <c r="E175" s="605">
        <v>3613</v>
      </c>
      <c r="F175" s="653" t="s">
        <v>907</v>
      </c>
      <c r="G175" s="604" t="s">
        <v>571</v>
      </c>
      <c r="H175" s="600">
        <v>585236.06000000006</v>
      </c>
      <c r="I175" s="654" t="s">
        <v>652</v>
      </c>
      <c r="J175" s="553" t="s">
        <v>906</v>
      </c>
      <c r="K175" s="538"/>
    </row>
    <row r="176" spans="1:11" ht="45" x14ac:dyDescent="0.25">
      <c r="A176" s="552">
        <v>161</v>
      </c>
      <c r="B176" s="596" t="s">
        <v>654</v>
      </c>
      <c r="C176" s="603" t="s">
        <v>884</v>
      </c>
      <c r="D176" s="656" t="s">
        <v>500</v>
      </c>
      <c r="E176" s="605">
        <v>3097</v>
      </c>
      <c r="F176" s="657" t="s">
        <v>908</v>
      </c>
      <c r="G176" s="604" t="s">
        <v>571</v>
      </c>
      <c r="H176" s="658"/>
      <c r="I176" s="553"/>
      <c r="J176" s="553"/>
      <c r="K176" s="538"/>
    </row>
    <row r="177" spans="1:11" ht="45" x14ac:dyDescent="0.25">
      <c r="A177" s="552">
        <v>162</v>
      </c>
      <c r="B177" s="596" t="s">
        <v>655</v>
      </c>
      <c r="C177" s="603" t="s">
        <v>884</v>
      </c>
      <c r="D177" s="656" t="s">
        <v>500</v>
      </c>
      <c r="E177" s="605">
        <v>9291</v>
      </c>
      <c r="F177" s="657" t="s">
        <v>909</v>
      </c>
      <c r="G177" s="604" t="s">
        <v>571</v>
      </c>
      <c r="H177" s="658"/>
      <c r="I177" s="553"/>
      <c r="J177" s="553"/>
      <c r="K177" s="538"/>
    </row>
    <row r="178" spans="1:11" ht="112.5" x14ac:dyDescent="0.25">
      <c r="A178" s="552">
        <v>163</v>
      </c>
      <c r="B178" s="596" t="s">
        <v>656</v>
      </c>
      <c r="C178" s="603" t="s">
        <v>910</v>
      </c>
      <c r="D178" s="604" t="s">
        <v>657</v>
      </c>
      <c r="E178" s="605">
        <v>1000</v>
      </c>
      <c r="F178" s="659">
        <v>600</v>
      </c>
      <c r="G178" s="604" t="s">
        <v>584</v>
      </c>
      <c r="H178" s="600">
        <v>195645.07</v>
      </c>
      <c r="I178" s="654" t="s">
        <v>650</v>
      </c>
      <c r="J178" s="553" t="s">
        <v>911</v>
      </c>
      <c r="K178" s="538"/>
    </row>
    <row r="179" spans="1:11" ht="45" x14ac:dyDescent="0.25">
      <c r="A179" s="552">
        <v>164</v>
      </c>
      <c r="B179" s="596" t="s">
        <v>1316</v>
      </c>
      <c r="C179" s="603" t="s">
        <v>913</v>
      </c>
      <c r="D179" s="604" t="s">
        <v>657</v>
      </c>
      <c r="E179" s="605">
        <v>2300</v>
      </c>
      <c r="F179" s="660">
        <v>1200</v>
      </c>
      <c r="G179" s="604" t="s">
        <v>584</v>
      </c>
      <c r="H179" s="600">
        <v>0</v>
      </c>
      <c r="I179" s="553"/>
      <c r="J179" s="553"/>
      <c r="K179" s="538"/>
    </row>
    <row r="180" spans="1:11" ht="135" x14ac:dyDescent="0.25">
      <c r="A180" s="552">
        <v>165</v>
      </c>
      <c r="B180" s="596" t="s">
        <v>1115</v>
      </c>
      <c r="C180" s="617" t="s">
        <v>659</v>
      </c>
      <c r="D180" s="604" t="s">
        <v>657</v>
      </c>
      <c r="E180" s="605">
        <v>70</v>
      </c>
      <c r="F180" s="659">
        <v>200</v>
      </c>
      <c r="G180" s="604" t="s">
        <v>584</v>
      </c>
      <c r="H180" s="600">
        <v>3988.05</v>
      </c>
      <c r="I180" s="654" t="s">
        <v>647</v>
      </c>
      <c r="J180" s="553" t="s">
        <v>902</v>
      </c>
      <c r="K180" s="538"/>
    </row>
    <row r="181" spans="1:11" ht="112.5" x14ac:dyDescent="0.25">
      <c r="A181" s="552">
        <v>166</v>
      </c>
      <c r="B181" s="596" t="s">
        <v>1482</v>
      </c>
      <c r="C181" s="617" t="s">
        <v>660</v>
      </c>
      <c r="D181" s="604" t="s">
        <v>657</v>
      </c>
      <c r="E181" s="605">
        <v>625</v>
      </c>
      <c r="F181" s="661">
        <v>1000</v>
      </c>
      <c r="G181" s="604" t="s">
        <v>584</v>
      </c>
      <c r="H181" s="600">
        <v>104882.39</v>
      </c>
      <c r="I181" s="654" t="s">
        <v>652</v>
      </c>
      <c r="J181" s="553" t="s">
        <v>906</v>
      </c>
      <c r="K181" s="538"/>
    </row>
    <row r="182" spans="1:11" ht="112.5" x14ac:dyDescent="0.25">
      <c r="A182" s="552">
        <v>167</v>
      </c>
      <c r="B182" s="596" t="s">
        <v>1483</v>
      </c>
      <c r="C182" s="603" t="s">
        <v>914</v>
      </c>
      <c r="D182" s="604" t="s">
        <v>657</v>
      </c>
      <c r="E182" s="605">
        <v>1800</v>
      </c>
      <c r="F182" s="662">
        <v>500</v>
      </c>
      <c r="G182" s="604" t="s">
        <v>584</v>
      </c>
      <c r="H182" s="600">
        <v>352161.13</v>
      </c>
      <c r="I182" s="654" t="s">
        <v>650</v>
      </c>
      <c r="J182" s="553" t="s">
        <v>911</v>
      </c>
      <c r="K182" s="538"/>
    </row>
    <row r="183" spans="1:11" ht="112.5" x14ac:dyDescent="0.25">
      <c r="A183" s="552">
        <v>168</v>
      </c>
      <c r="B183" s="596" t="s">
        <v>1484</v>
      </c>
      <c r="C183" s="603" t="s">
        <v>916</v>
      </c>
      <c r="D183" s="604" t="s">
        <v>657</v>
      </c>
      <c r="E183" s="605">
        <v>120</v>
      </c>
      <c r="F183" s="662">
        <v>1000</v>
      </c>
      <c r="G183" s="604" t="s">
        <v>584</v>
      </c>
      <c r="H183" s="600">
        <v>20137.419999999998</v>
      </c>
      <c r="I183" s="654" t="s">
        <v>652</v>
      </c>
      <c r="J183" s="553" t="s">
        <v>906</v>
      </c>
      <c r="K183" s="538"/>
    </row>
    <row r="184" spans="1:11" ht="112.5" x14ac:dyDescent="0.25">
      <c r="A184" s="552">
        <v>169</v>
      </c>
      <c r="B184" s="596" t="s">
        <v>1485</v>
      </c>
      <c r="C184" s="617" t="s">
        <v>662</v>
      </c>
      <c r="D184" s="604" t="s">
        <v>657</v>
      </c>
      <c r="E184" s="605">
        <v>5600</v>
      </c>
      <c r="F184" s="662">
        <v>500</v>
      </c>
      <c r="G184" s="604" t="s">
        <v>584</v>
      </c>
      <c r="H184" s="600">
        <v>1095612.42</v>
      </c>
      <c r="I184" s="654" t="s">
        <v>650</v>
      </c>
      <c r="J184" s="553" t="s">
        <v>911</v>
      </c>
      <c r="K184" s="538"/>
    </row>
    <row r="185" spans="1:11" ht="101.25" x14ac:dyDescent="0.25">
      <c r="A185" s="552">
        <v>170</v>
      </c>
      <c r="B185" s="596" t="s">
        <v>663</v>
      </c>
      <c r="C185" s="649" t="s">
        <v>664</v>
      </c>
      <c r="D185" s="612" t="s">
        <v>657</v>
      </c>
      <c r="E185" s="663">
        <v>4000</v>
      </c>
      <c r="F185" s="664">
        <v>160</v>
      </c>
      <c r="G185" s="612" t="s">
        <v>584</v>
      </c>
      <c r="H185" s="600">
        <v>97285.84</v>
      </c>
      <c r="I185" s="612" t="s">
        <v>645</v>
      </c>
      <c r="J185" s="614" t="s">
        <v>917</v>
      </c>
      <c r="K185" s="538"/>
    </row>
    <row r="186" spans="1:11" ht="33.75" x14ac:dyDescent="0.25">
      <c r="A186" s="552">
        <v>171</v>
      </c>
      <c r="B186" s="596" t="s">
        <v>1486</v>
      </c>
      <c r="C186" s="87" t="s">
        <v>1405</v>
      </c>
      <c r="D186" s="598" t="s">
        <v>657</v>
      </c>
      <c r="E186" s="665">
        <v>2687</v>
      </c>
      <c r="F186" s="666">
        <v>1420</v>
      </c>
      <c r="G186" s="598" t="s">
        <v>1416</v>
      </c>
      <c r="H186" s="600">
        <v>267279</v>
      </c>
      <c r="I186" s="598"/>
      <c r="J186" s="159" t="s">
        <v>1397</v>
      </c>
      <c r="K186" s="538"/>
    </row>
    <row r="187" spans="1:11" ht="33.75" x14ac:dyDescent="0.25">
      <c r="A187" s="552">
        <v>172</v>
      </c>
      <c r="B187" s="596" t="s">
        <v>1399</v>
      </c>
      <c r="C187" s="87" t="s">
        <v>1406</v>
      </c>
      <c r="D187" s="598" t="s">
        <v>657</v>
      </c>
      <c r="E187" s="665">
        <v>4750</v>
      </c>
      <c r="F187" s="666">
        <v>1200</v>
      </c>
      <c r="G187" s="598" t="s">
        <v>1404</v>
      </c>
      <c r="H187" s="600">
        <v>1456</v>
      </c>
      <c r="I187" s="598"/>
      <c r="J187" s="159"/>
      <c r="K187" s="538"/>
    </row>
    <row r="188" spans="1:11" ht="45" x14ac:dyDescent="0.25">
      <c r="A188" s="552">
        <v>173</v>
      </c>
      <c r="B188" s="596" t="s">
        <v>1400</v>
      </c>
      <c r="C188" s="87" t="s">
        <v>1406</v>
      </c>
      <c r="D188" s="598" t="s">
        <v>1410</v>
      </c>
      <c r="E188" s="665">
        <v>1480</v>
      </c>
      <c r="F188" s="667" t="s">
        <v>1408</v>
      </c>
      <c r="G188" s="598" t="s">
        <v>1404</v>
      </c>
      <c r="H188" s="600">
        <v>240</v>
      </c>
      <c r="I188" s="598"/>
      <c r="J188" s="159"/>
      <c r="K188" s="538"/>
    </row>
    <row r="189" spans="1:11" ht="33.75" x14ac:dyDescent="0.25">
      <c r="A189" s="552">
        <v>174</v>
      </c>
      <c r="B189" s="596" t="s">
        <v>1401</v>
      </c>
      <c r="C189" s="87" t="s">
        <v>1406</v>
      </c>
      <c r="D189" s="598" t="s">
        <v>657</v>
      </c>
      <c r="E189" s="665">
        <v>1070</v>
      </c>
      <c r="F189" s="666">
        <v>2000</v>
      </c>
      <c r="G189" s="598" t="s">
        <v>1404</v>
      </c>
      <c r="H189" s="600">
        <v>458</v>
      </c>
      <c r="I189" s="598"/>
      <c r="J189" s="159"/>
      <c r="K189" s="538"/>
    </row>
    <row r="190" spans="1:11" ht="67.5" x14ac:dyDescent="0.25">
      <c r="A190" s="552">
        <v>175</v>
      </c>
      <c r="B190" s="596" t="s">
        <v>1402</v>
      </c>
      <c r="C190" s="87" t="s">
        <v>1407</v>
      </c>
      <c r="D190" s="598" t="s">
        <v>1410</v>
      </c>
      <c r="E190" s="665">
        <v>3670</v>
      </c>
      <c r="F190" s="667" t="s">
        <v>1409</v>
      </c>
      <c r="G190" s="598" t="s">
        <v>1404</v>
      </c>
      <c r="H190" s="600">
        <v>454</v>
      </c>
      <c r="I190" s="598"/>
      <c r="J190" s="159"/>
      <c r="K190" s="538"/>
    </row>
    <row r="191" spans="1:11" ht="22.5" x14ac:dyDescent="0.25">
      <c r="A191" s="552">
        <v>176</v>
      </c>
      <c r="B191" s="596" t="s">
        <v>1403</v>
      </c>
      <c r="C191" s="87" t="s">
        <v>1405</v>
      </c>
      <c r="D191" s="598" t="s">
        <v>657</v>
      </c>
      <c r="E191" s="665">
        <v>2600</v>
      </c>
      <c r="F191" s="666">
        <v>1420</v>
      </c>
      <c r="G191" s="598" t="s">
        <v>1404</v>
      </c>
      <c r="H191" s="600">
        <v>552</v>
      </c>
      <c r="I191" s="598"/>
      <c r="J191" s="159"/>
      <c r="K191" s="538"/>
    </row>
    <row r="192" spans="1:11" ht="45" x14ac:dyDescent="0.25">
      <c r="A192" s="552">
        <v>177</v>
      </c>
      <c r="B192" s="668" t="s">
        <v>1544</v>
      </c>
      <c r="C192" s="87"/>
      <c r="D192" s="598" t="s">
        <v>657</v>
      </c>
      <c r="E192" s="665"/>
      <c r="F192" s="666">
        <v>2000</v>
      </c>
      <c r="G192" s="598" t="s">
        <v>1547</v>
      </c>
      <c r="H192" s="105">
        <v>204070</v>
      </c>
      <c r="I192" s="598"/>
      <c r="J192" s="159"/>
      <c r="K192" s="538"/>
    </row>
    <row r="193" spans="1:13" ht="56.25" x14ac:dyDescent="0.25">
      <c r="A193" s="552">
        <v>178</v>
      </c>
      <c r="B193" s="668" t="s">
        <v>1545</v>
      </c>
      <c r="C193" s="87"/>
      <c r="D193" s="598" t="s">
        <v>657</v>
      </c>
      <c r="E193" s="599">
        <v>300</v>
      </c>
      <c r="F193" s="666">
        <v>1450</v>
      </c>
      <c r="G193" s="598" t="s">
        <v>571</v>
      </c>
      <c r="H193" s="600">
        <v>356581</v>
      </c>
      <c r="I193" s="598"/>
      <c r="J193" s="159"/>
      <c r="K193" s="538"/>
    </row>
    <row r="194" spans="1:13" ht="33.75" x14ac:dyDescent="0.25">
      <c r="A194" s="552">
        <v>179</v>
      </c>
      <c r="B194" s="668" t="s">
        <v>1546</v>
      </c>
      <c r="C194" s="87"/>
      <c r="D194" s="598" t="s">
        <v>657</v>
      </c>
      <c r="E194" s="665"/>
      <c r="F194" s="666"/>
      <c r="G194" s="598"/>
      <c r="H194" s="600">
        <v>20442</v>
      </c>
      <c r="I194" s="598"/>
      <c r="J194" s="159"/>
      <c r="K194" s="589">
        <f>SUM(H150:H194)</f>
        <v>34882592.727662005</v>
      </c>
    </row>
    <row r="195" spans="1:13" x14ac:dyDescent="0.25">
      <c r="A195" s="590" t="s">
        <v>665</v>
      </c>
      <c r="B195" s="591"/>
      <c r="C195" s="591"/>
      <c r="D195" s="591"/>
      <c r="E195" s="591"/>
      <c r="F195" s="591"/>
      <c r="G195" s="591"/>
      <c r="H195" s="591"/>
      <c r="I195" s="591"/>
      <c r="J195" s="592"/>
      <c r="K195" s="538"/>
    </row>
    <row r="196" spans="1:13" ht="67.5" x14ac:dyDescent="0.25">
      <c r="A196" s="662">
        <v>180</v>
      </c>
      <c r="B196" s="624" t="s">
        <v>1317</v>
      </c>
      <c r="C196" s="603"/>
      <c r="D196" s="604" t="s">
        <v>657</v>
      </c>
      <c r="E196" s="669">
        <v>3000</v>
      </c>
      <c r="F196" s="662">
        <v>1400</v>
      </c>
      <c r="G196" s="604" t="s">
        <v>584</v>
      </c>
      <c r="H196" s="605">
        <v>0</v>
      </c>
      <c r="I196" s="553"/>
      <c r="J196" s="553" t="s">
        <v>918</v>
      </c>
      <c r="K196" s="538"/>
    </row>
    <row r="197" spans="1:13" ht="146.25" x14ac:dyDescent="0.25">
      <c r="A197" s="662">
        <v>181</v>
      </c>
      <c r="B197" s="624" t="s">
        <v>1590</v>
      </c>
      <c r="C197" s="617" t="s">
        <v>668</v>
      </c>
      <c r="D197" s="604" t="s">
        <v>657</v>
      </c>
      <c r="E197" s="669">
        <v>1000</v>
      </c>
      <c r="F197" s="653" t="s">
        <v>919</v>
      </c>
      <c r="G197" s="604" t="s">
        <v>584</v>
      </c>
      <c r="H197" s="609">
        <v>61636.58</v>
      </c>
      <c r="I197" s="604" t="s">
        <v>669</v>
      </c>
      <c r="J197" s="606" t="s">
        <v>1040</v>
      </c>
      <c r="K197" s="538"/>
    </row>
    <row r="198" spans="1:13" ht="112.5" x14ac:dyDescent="0.25">
      <c r="A198" s="662">
        <v>182</v>
      </c>
      <c r="B198" s="624" t="s">
        <v>1492</v>
      </c>
      <c r="C198" s="603" t="s">
        <v>920</v>
      </c>
      <c r="D198" s="604" t="s">
        <v>657</v>
      </c>
      <c r="E198" s="605">
        <v>1500</v>
      </c>
      <c r="F198" s="653" t="s">
        <v>921</v>
      </c>
      <c r="G198" s="604" t="s">
        <v>584</v>
      </c>
      <c r="H198" s="609">
        <v>1646285.48</v>
      </c>
      <c r="I198" s="654" t="s">
        <v>652</v>
      </c>
      <c r="J198" s="553" t="s">
        <v>906</v>
      </c>
      <c r="K198" s="538"/>
    </row>
    <row r="199" spans="1:13" ht="112.5" x14ac:dyDescent="0.25">
      <c r="A199" s="662">
        <v>183</v>
      </c>
      <c r="B199" s="624" t="s">
        <v>1318</v>
      </c>
      <c r="C199" s="617" t="s">
        <v>672</v>
      </c>
      <c r="D199" s="604" t="s">
        <v>657</v>
      </c>
      <c r="E199" s="605">
        <v>400</v>
      </c>
      <c r="F199" s="661">
        <v>1200</v>
      </c>
      <c r="G199" s="604" t="s">
        <v>584</v>
      </c>
      <c r="H199" s="609">
        <v>67126.83</v>
      </c>
      <c r="I199" s="654" t="s">
        <v>652</v>
      </c>
      <c r="J199" s="553" t="s">
        <v>906</v>
      </c>
      <c r="K199" s="538"/>
    </row>
    <row r="200" spans="1:13" ht="112.5" x14ac:dyDescent="0.25">
      <c r="A200" s="662">
        <v>184</v>
      </c>
      <c r="B200" s="624" t="s">
        <v>673</v>
      </c>
      <c r="C200" s="617" t="s">
        <v>674</v>
      </c>
      <c r="D200" s="604" t="s">
        <v>657</v>
      </c>
      <c r="E200" s="605">
        <v>5500</v>
      </c>
      <c r="F200" s="661">
        <v>1000</v>
      </c>
      <c r="G200" s="604" t="s">
        <v>584</v>
      </c>
      <c r="H200" s="609">
        <v>1076047.9099999999</v>
      </c>
      <c r="I200" s="654" t="s">
        <v>650</v>
      </c>
      <c r="J200" s="553" t="s">
        <v>911</v>
      </c>
      <c r="K200" s="538"/>
    </row>
    <row r="201" spans="1:13" ht="112.5" x14ac:dyDescent="0.25">
      <c r="A201" s="662">
        <v>185</v>
      </c>
      <c r="B201" s="624" t="s">
        <v>1493</v>
      </c>
      <c r="C201" s="617" t="s">
        <v>676</v>
      </c>
      <c r="D201" s="604" t="s">
        <v>657</v>
      </c>
      <c r="E201" s="605">
        <v>1100</v>
      </c>
      <c r="F201" s="662">
        <v>900</v>
      </c>
      <c r="G201" s="604" t="s">
        <v>584</v>
      </c>
      <c r="H201" s="609">
        <v>215209.58</v>
      </c>
      <c r="I201" s="654" t="s">
        <v>650</v>
      </c>
      <c r="J201" s="553" t="s">
        <v>911</v>
      </c>
      <c r="K201" s="538"/>
    </row>
    <row r="202" spans="1:13" ht="67.5" x14ac:dyDescent="0.25">
      <c r="A202" s="662">
        <v>186</v>
      </c>
      <c r="B202" s="624" t="s">
        <v>1319</v>
      </c>
      <c r="C202" s="617" t="s">
        <v>677</v>
      </c>
      <c r="D202" s="604" t="s">
        <v>657</v>
      </c>
      <c r="E202" s="605">
        <v>800</v>
      </c>
      <c r="F202" s="653" t="s">
        <v>923</v>
      </c>
      <c r="G202" s="604" t="s">
        <v>584</v>
      </c>
      <c r="H202" s="605">
        <v>0</v>
      </c>
      <c r="I202" s="553"/>
      <c r="J202" s="603" t="s">
        <v>924</v>
      </c>
      <c r="K202" s="538"/>
    </row>
    <row r="203" spans="1:13" ht="127.5" customHeight="1" x14ac:dyDescent="0.2">
      <c r="A203" s="662">
        <v>187</v>
      </c>
      <c r="B203" s="624" t="s">
        <v>1601</v>
      </c>
      <c r="C203" s="617" t="s">
        <v>679</v>
      </c>
      <c r="D203" s="604" t="s">
        <v>657</v>
      </c>
      <c r="E203" s="605">
        <v>3080</v>
      </c>
      <c r="F203" s="662">
        <v>1420</v>
      </c>
      <c r="G203" s="604" t="s">
        <v>584</v>
      </c>
      <c r="H203" s="559">
        <v>278534.03779000003</v>
      </c>
      <c r="I203" s="553"/>
      <c r="J203" s="553" t="s">
        <v>918</v>
      </c>
      <c r="K203" s="538"/>
      <c r="M203" s="259"/>
    </row>
    <row r="204" spans="1:13" ht="146.25" x14ac:dyDescent="0.25">
      <c r="A204" s="662">
        <v>188</v>
      </c>
      <c r="B204" s="624" t="s">
        <v>1320</v>
      </c>
      <c r="C204" s="603" t="s">
        <v>926</v>
      </c>
      <c r="D204" s="604" t="s">
        <v>657</v>
      </c>
      <c r="E204" s="605">
        <v>280</v>
      </c>
      <c r="F204" s="662">
        <v>250</v>
      </c>
      <c r="G204" s="604" t="s">
        <v>584</v>
      </c>
      <c r="H204" s="609">
        <v>17258.240000000002</v>
      </c>
      <c r="I204" s="654" t="s">
        <v>669</v>
      </c>
      <c r="J204" s="553" t="s">
        <v>927</v>
      </c>
      <c r="K204" s="538"/>
    </row>
    <row r="205" spans="1:13" ht="146.25" x14ac:dyDescent="0.25">
      <c r="A205" s="662">
        <v>189</v>
      </c>
      <c r="B205" s="624" t="s">
        <v>1321</v>
      </c>
      <c r="C205" s="617" t="s">
        <v>681</v>
      </c>
      <c r="D205" s="604" t="s">
        <v>657</v>
      </c>
      <c r="E205" s="605">
        <v>90</v>
      </c>
      <c r="F205" s="662">
        <v>250</v>
      </c>
      <c r="G205" s="604" t="s">
        <v>584</v>
      </c>
      <c r="H205" s="609">
        <v>5547.29</v>
      </c>
      <c r="I205" s="654" t="s">
        <v>669</v>
      </c>
      <c r="J205" s="553" t="s">
        <v>927</v>
      </c>
      <c r="K205" s="538"/>
    </row>
    <row r="206" spans="1:13" ht="146.25" x14ac:dyDescent="0.25">
      <c r="A206" s="662">
        <v>190</v>
      </c>
      <c r="B206" s="624" t="s">
        <v>1322</v>
      </c>
      <c r="C206" s="617" t="s">
        <v>683</v>
      </c>
      <c r="D206" s="604" t="s">
        <v>657</v>
      </c>
      <c r="E206" s="605">
        <v>160</v>
      </c>
      <c r="F206" s="662">
        <v>300</v>
      </c>
      <c r="G206" s="604" t="s">
        <v>584</v>
      </c>
      <c r="H206" s="609">
        <v>9861.85</v>
      </c>
      <c r="I206" s="654" t="s">
        <v>669</v>
      </c>
      <c r="J206" s="553" t="s">
        <v>927</v>
      </c>
      <c r="K206" s="538"/>
    </row>
    <row r="207" spans="1:13" ht="146.25" x14ac:dyDescent="0.25">
      <c r="A207" s="662">
        <v>191</v>
      </c>
      <c r="B207" s="624" t="s">
        <v>1323</v>
      </c>
      <c r="C207" s="617" t="s">
        <v>685</v>
      </c>
      <c r="D207" s="604" t="s">
        <v>657</v>
      </c>
      <c r="E207" s="605">
        <v>170</v>
      </c>
      <c r="F207" s="662">
        <v>300</v>
      </c>
      <c r="G207" s="604" t="s">
        <v>584</v>
      </c>
      <c r="H207" s="618">
        <v>10478.219999999999</v>
      </c>
      <c r="I207" s="654" t="s">
        <v>669</v>
      </c>
      <c r="J207" s="553" t="s">
        <v>927</v>
      </c>
      <c r="K207" s="538"/>
    </row>
    <row r="208" spans="1:13" ht="146.25" x14ac:dyDescent="0.25">
      <c r="A208" s="662">
        <v>192</v>
      </c>
      <c r="B208" s="624" t="s">
        <v>1324</v>
      </c>
      <c r="C208" s="617" t="s">
        <v>687</v>
      </c>
      <c r="D208" s="604" t="s">
        <v>657</v>
      </c>
      <c r="E208" s="605">
        <v>170</v>
      </c>
      <c r="F208" s="662">
        <v>300</v>
      </c>
      <c r="G208" s="604" t="s">
        <v>584</v>
      </c>
      <c r="H208" s="618">
        <v>10478.219999999999</v>
      </c>
      <c r="I208" s="654" t="s">
        <v>669</v>
      </c>
      <c r="J208" s="553" t="s">
        <v>927</v>
      </c>
      <c r="K208" s="538"/>
    </row>
    <row r="209" spans="1:11" ht="33.75" x14ac:dyDescent="0.25">
      <c r="A209" s="662">
        <v>193</v>
      </c>
      <c r="B209" s="624" t="s">
        <v>1325</v>
      </c>
      <c r="C209" s="603" t="s">
        <v>930</v>
      </c>
      <c r="D209" s="604" t="s">
        <v>657</v>
      </c>
      <c r="E209" s="605">
        <v>90</v>
      </c>
      <c r="F209" s="662">
        <v>200</v>
      </c>
      <c r="G209" s="604" t="s">
        <v>584</v>
      </c>
      <c r="H209" s="618">
        <v>5127.5</v>
      </c>
      <c r="I209" s="670" t="s">
        <v>647</v>
      </c>
      <c r="J209" s="553"/>
      <c r="K209" s="538"/>
    </row>
    <row r="210" spans="1:11" ht="146.25" x14ac:dyDescent="0.25">
      <c r="A210" s="662">
        <v>194</v>
      </c>
      <c r="B210" s="624" t="s">
        <v>1117</v>
      </c>
      <c r="C210" s="617" t="s">
        <v>689</v>
      </c>
      <c r="D210" s="604" t="s">
        <v>657</v>
      </c>
      <c r="E210" s="605">
        <v>120</v>
      </c>
      <c r="F210" s="662">
        <v>250</v>
      </c>
      <c r="G210" s="604" t="s">
        <v>584</v>
      </c>
      <c r="H210" s="618">
        <v>7396.39</v>
      </c>
      <c r="I210" s="654" t="s">
        <v>669</v>
      </c>
      <c r="J210" s="553" t="s">
        <v>927</v>
      </c>
      <c r="K210" s="538"/>
    </row>
    <row r="211" spans="1:11" ht="146.25" x14ac:dyDescent="0.25">
      <c r="A211" s="662">
        <v>195</v>
      </c>
      <c r="B211" s="671" t="s">
        <v>1140</v>
      </c>
      <c r="C211" s="617" t="s">
        <v>691</v>
      </c>
      <c r="D211" s="604" t="s">
        <v>657</v>
      </c>
      <c r="E211" s="605">
        <v>140</v>
      </c>
      <c r="F211" s="653" t="s">
        <v>931</v>
      </c>
      <c r="G211" s="604" t="s">
        <v>584</v>
      </c>
      <c r="H211" s="618">
        <v>8629.1200000000008</v>
      </c>
      <c r="I211" s="654" t="s">
        <v>669</v>
      </c>
      <c r="J211" s="553" t="s">
        <v>927</v>
      </c>
      <c r="K211" s="538"/>
    </row>
    <row r="212" spans="1:11" ht="146.25" x14ac:dyDescent="0.25">
      <c r="A212" s="662">
        <v>196</v>
      </c>
      <c r="B212" s="624" t="s">
        <v>1326</v>
      </c>
      <c r="C212" s="617" t="s">
        <v>693</v>
      </c>
      <c r="D212" s="604" t="s">
        <v>657</v>
      </c>
      <c r="E212" s="605">
        <v>700</v>
      </c>
      <c r="F212" s="662">
        <v>400</v>
      </c>
      <c r="G212" s="604" t="s">
        <v>584</v>
      </c>
      <c r="H212" s="618">
        <v>43145.61</v>
      </c>
      <c r="I212" s="654" t="s">
        <v>669</v>
      </c>
      <c r="J212" s="553" t="s">
        <v>927</v>
      </c>
      <c r="K212" s="538"/>
    </row>
    <row r="213" spans="1:11" ht="67.5" x14ac:dyDescent="0.25">
      <c r="A213" s="662">
        <v>197</v>
      </c>
      <c r="B213" s="671" t="s">
        <v>1141</v>
      </c>
      <c r="C213" s="603"/>
      <c r="D213" s="604" t="s">
        <v>657</v>
      </c>
      <c r="E213" s="669">
        <v>2600</v>
      </c>
      <c r="F213" s="661">
        <v>1500</v>
      </c>
      <c r="G213" s="604" t="s">
        <v>584</v>
      </c>
      <c r="H213" s="605">
        <v>0</v>
      </c>
      <c r="I213" s="553"/>
      <c r="J213" s="553" t="s">
        <v>924</v>
      </c>
      <c r="K213" s="538"/>
    </row>
    <row r="214" spans="1:11" ht="67.5" x14ac:dyDescent="0.25">
      <c r="A214" s="662">
        <v>198</v>
      </c>
      <c r="B214" s="624" t="s">
        <v>1327</v>
      </c>
      <c r="C214" s="617" t="s">
        <v>695</v>
      </c>
      <c r="D214" s="604" t="s">
        <v>657</v>
      </c>
      <c r="E214" s="669">
        <v>5800</v>
      </c>
      <c r="F214" s="661">
        <v>1500</v>
      </c>
      <c r="G214" s="604" t="s">
        <v>584</v>
      </c>
      <c r="H214" s="605">
        <v>0</v>
      </c>
      <c r="I214" s="553"/>
      <c r="J214" s="603" t="s">
        <v>924</v>
      </c>
      <c r="K214" s="538"/>
    </row>
    <row r="215" spans="1:11" ht="90" x14ac:dyDescent="0.25">
      <c r="A215" s="662">
        <v>199</v>
      </c>
      <c r="B215" s="624" t="s">
        <v>1118</v>
      </c>
      <c r="C215" s="617" t="s">
        <v>1049</v>
      </c>
      <c r="D215" s="604" t="s">
        <v>657</v>
      </c>
      <c r="E215" s="669">
        <v>4300</v>
      </c>
      <c r="F215" s="661">
        <v>1500</v>
      </c>
      <c r="G215" s="604" t="s">
        <v>584</v>
      </c>
      <c r="H215" s="605">
        <v>0</v>
      </c>
      <c r="I215" s="553"/>
      <c r="J215" s="553" t="s">
        <v>924</v>
      </c>
      <c r="K215" s="538"/>
    </row>
    <row r="216" spans="1:11" ht="67.5" x14ac:dyDescent="0.25">
      <c r="A216" s="662">
        <v>200</v>
      </c>
      <c r="B216" s="624" t="s">
        <v>1328</v>
      </c>
      <c r="C216" s="617" t="s">
        <v>696</v>
      </c>
      <c r="D216" s="604" t="s">
        <v>657</v>
      </c>
      <c r="E216" s="605">
        <v>200</v>
      </c>
      <c r="F216" s="662">
        <v>1500</v>
      </c>
      <c r="G216" s="604" t="s">
        <v>584</v>
      </c>
      <c r="H216" s="605">
        <v>0</v>
      </c>
      <c r="I216" s="553"/>
      <c r="J216" s="553" t="s">
        <v>924</v>
      </c>
      <c r="K216" s="538"/>
    </row>
    <row r="217" spans="1:11" ht="112.5" x14ac:dyDescent="0.25">
      <c r="A217" s="662">
        <v>201</v>
      </c>
      <c r="B217" s="624" t="s">
        <v>1329</v>
      </c>
      <c r="C217" s="617" t="s">
        <v>698</v>
      </c>
      <c r="D217" s="604" t="s">
        <v>657</v>
      </c>
      <c r="E217" s="605">
        <v>1000</v>
      </c>
      <c r="F217" s="662">
        <v>500</v>
      </c>
      <c r="G217" s="604" t="s">
        <v>584</v>
      </c>
      <c r="H217" s="609">
        <v>195645.07</v>
      </c>
      <c r="I217" s="654" t="s">
        <v>650</v>
      </c>
      <c r="J217" s="553" t="s">
        <v>911</v>
      </c>
      <c r="K217" s="538"/>
    </row>
    <row r="218" spans="1:11" ht="112.5" x14ac:dyDescent="0.25">
      <c r="A218" s="662">
        <v>202</v>
      </c>
      <c r="B218" s="624" t="s">
        <v>1330</v>
      </c>
      <c r="C218" s="617" t="s">
        <v>700</v>
      </c>
      <c r="D218" s="604" t="s">
        <v>657</v>
      </c>
      <c r="E218" s="605">
        <v>500</v>
      </c>
      <c r="F218" s="662">
        <v>400</v>
      </c>
      <c r="G218" s="604" t="s">
        <v>584</v>
      </c>
      <c r="H218" s="609">
        <v>30818.29</v>
      </c>
      <c r="I218" s="654" t="s">
        <v>650</v>
      </c>
      <c r="J218" s="553" t="s">
        <v>911</v>
      </c>
      <c r="K218" s="538"/>
    </row>
    <row r="219" spans="1:11" ht="112.5" x14ac:dyDescent="0.25">
      <c r="A219" s="662">
        <v>203</v>
      </c>
      <c r="B219" s="624" t="s">
        <v>1331</v>
      </c>
      <c r="C219" s="617" t="s">
        <v>702</v>
      </c>
      <c r="D219" s="604" t="s">
        <v>657</v>
      </c>
      <c r="E219" s="605">
        <v>3200</v>
      </c>
      <c r="F219" s="653" t="s">
        <v>904</v>
      </c>
      <c r="G219" s="604" t="s">
        <v>584</v>
      </c>
      <c r="H219" s="609">
        <v>626064.24</v>
      </c>
      <c r="I219" s="654" t="s">
        <v>650</v>
      </c>
      <c r="J219" s="553" t="s">
        <v>911</v>
      </c>
      <c r="K219" s="538"/>
    </row>
    <row r="220" spans="1:11" ht="146.25" x14ac:dyDescent="0.25">
      <c r="A220" s="662">
        <v>204</v>
      </c>
      <c r="B220" s="624" t="s">
        <v>1332</v>
      </c>
      <c r="C220" s="617" t="s">
        <v>704</v>
      </c>
      <c r="D220" s="604" t="s">
        <v>657</v>
      </c>
      <c r="E220" s="605">
        <v>650</v>
      </c>
      <c r="F220" s="662">
        <v>300</v>
      </c>
      <c r="G220" s="604" t="s">
        <v>584</v>
      </c>
      <c r="H220" s="609">
        <v>40063.78</v>
      </c>
      <c r="I220" s="654" t="s">
        <v>669</v>
      </c>
      <c r="J220" s="553" t="s">
        <v>927</v>
      </c>
      <c r="K220" s="538"/>
    </row>
    <row r="221" spans="1:11" ht="146.25" x14ac:dyDescent="0.25">
      <c r="A221" s="662">
        <v>205</v>
      </c>
      <c r="B221" s="624" t="s">
        <v>1333</v>
      </c>
      <c r="C221" s="603"/>
      <c r="D221" s="604" t="s">
        <v>657</v>
      </c>
      <c r="E221" s="605">
        <v>600</v>
      </c>
      <c r="F221" s="662">
        <v>300</v>
      </c>
      <c r="G221" s="604" t="s">
        <v>584</v>
      </c>
      <c r="H221" s="609">
        <v>36981.949999999997</v>
      </c>
      <c r="I221" s="654" t="s">
        <v>669</v>
      </c>
      <c r="J221" s="553" t="s">
        <v>927</v>
      </c>
      <c r="K221" s="538"/>
    </row>
    <row r="222" spans="1:11" ht="146.25" x14ac:dyDescent="0.25">
      <c r="A222" s="662">
        <v>206</v>
      </c>
      <c r="B222" s="624" t="s">
        <v>1334</v>
      </c>
      <c r="C222" s="617" t="s">
        <v>707</v>
      </c>
      <c r="D222" s="604" t="s">
        <v>657</v>
      </c>
      <c r="E222" s="605">
        <v>400</v>
      </c>
      <c r="F222" s="662">
        <v>300</v>
      </c>
      <c r="G222" s="604" t="s">
        <v>584</v>
      </c>
      <c r="H222" s="672">
        <v>24654.63</v>
      </c>
      <c r="I222" s="654" t="s">
        <v>669</v>
      </c>
      <c r="J222" s="553" t="s">
        <v>927</v>
      </c>
      <c r="K222" s="538"/>
    </row>
    <row r="223" spans="1:11" ht="146.25" x14ac:dyDescent="0.25">
      <c r="A223" s="662">
        <v>207</v>
      </c>
      <c r="B223" s="624" t="s">
        <v>1119</v>
      </c>
      <c r="C223" s="617" t="s">
        <v>709</v>
      </c>
      <c r="D223" s="604" t="s">
        <v>657</v>
      </c>
      <c r="E223" s="605">
        <v>700</v>
      </c>
      <c r="F223" s="662">
        <v>400</v>
      </c>
      <c r="G223" s="604" t="s">
        <v>584</v>
      </c>
      <c r="H223" s="672">
        <v>43145.61</v>
      </c>
      <c r="I223" s="654" t="s">
        <v>669</v>
      </c>
      <c r="J223" s="553" t="s">
        <v>927</v>
      </c>
      <c r="K223" s="538"/>
    </row>
    <row r="224" spans="1:11" ht="157.5" x14ac:dyDescent="0.25">
      <c r="A224" s="662">
        <v>208</v>
      </c>
      <c r="B224" s="671" t="s">
        <v>1142</v>
      </c>
      <c r="C224" s="617" t="s">
        <v>1108</v>
      </c>
      <c r="D224" s="610" t="s">
        <v>657</v>
      </c>
      <c r="E224" s="605">
        <v>1200</v>
      </c>
      <c r="F224" s="662">
        <v>400</v>
      </c>
      <c r="G224" s="604" t="s">
        <v>584</v>
      </c>
      <c r="H224" s="673">
        <v>73963.899999999994</v>
      </c>
      <c r="I224" s="670" t="s">
        <v>669</v>
      </c>
      <c r="J224" s="553" t="s">
        <v>927</v>
      </c>
      <c r="K224" s="538"/>
    </row>
    <row r="225" spans="1:11" ht="112.5" x14ac:dyDescent="0.25">
      <c r="A225" s="662">
        <v>209</v>
      </c>
      <c r="B225" s="671" t="s">
        <v>1143</v>
      </c>
      <c r="C225" s="617" t="s">
        <v>715</v>
      </c>
      <c r="D225" s="604" t="s">
        <v>657</v>
      </c>
      <c r="E225" s="605">
        <v>1200</v>
      </c>
      <c r="F225" s="662">
        <v>500</v>
      </c>
      <c r="G225" s="604" t="s">
        <v>584</v>
      </c>
      <c r="H225" s="609">
        <v>234774.09</v>
      </c>
      <c r="I225" s="654" t="s">
        <v>650</v>
      </c>
      <c r="J225" s="553" t="s">
        <v>911</v>
      </c>
      <c r="K225" s="538"/>
    </row>
    <row r="226" spans="1:11" ht="112.5" x14ac:dyDescent="0.25">
      <c r="A226" s="662">
        <v>210</v>
      </c>
      <c r="B226" s="671" t="s">
        <v>1144</v>
      </c>
      <c r="C226" s="617" t="s">
        <v>716</v>
      </c>
      <c r="D226" s="604" t="s">
        <v>657</v>
      </c>
      <c r="E226" s="605">
        <v>600</v>
      </c>
      <c r="F226" s="662">
        <v>500</v>
      </c>
      <c r="G226" s="604" t="s">
        <v>584</v>
      </c>
      <c r="H226" s="609">
        <v>117387.04</v>
      </c>
      <c r="I226" s="654" t="s">
        <v>650</v>
      </c>
      <c r="J226" s="553" t="s">
        <v>911</v>
      </c>
      <c r="K226" s="538"/>
    </row>
    <row r="227" spans="1:11" ht="112.5" x14ac:dyDescent="0.25">
      <c r="A227" s="662">
        <v>211</v>
      </c>
      <c r="B227" s="624" t="s">
        <v>1335</v>
      </c>
      <c r="C227" s="617" t="s">
        <v>718</v>
      </c>
      <c r="D227" s="604" t="s">
        <v>657</v>
      </c>
      <c r="E227" s="605">
        <v>400</v>
      </c>
      <c r="F227" s="662">
        <v>1000</v>
      </c>
      <c r="G227" s="604" t="s">
        <v>584</v>
      </c>
      <c r="H227" s="609">
        <v>78258.03</v>
      </c>
      <c r="I227" s="654" t="s">
        <v>650</v>
      </c>
      <c r="J227" s="553" t="s">
        <v>911</v>
      </c>
      <c r="K227" s="538"/>
    </row>
    <row r="228" spans="1:11" ht="112.5" x14ac:dyDescent="0.25">
      <c r="A228" s="662">
        <v>212</v>
      </c>
      <c r="B228" s="624" t="s">
        <v>1336</v>
      </c>
      <c r="C228" s="617" t="s">
        <v>720</v>
      </c>
      <c r="D228" s="604" t="s">
        <v>657</v>
      </c>
      <c r="E228" s="605">
        <v>3500</v>
      </c>
      <c r="F228" s="662">
        <v>800</v>
      </c>
      <c r="G228" s="604" t="s">
        <v>584</v>
      </c>
      <c r="H228" s="609">
        <v>587359.75</v>
      </c>
      <c r="I228" s="654" t="s">
        <v>652</v>
      </c>
      <c r="J228" s="553" t="s">
        <v>906</v>
      </c>
      <c r="K228" s="538"/>
    </row>
    <row r="229" spans="1:11" ht="135" x14ac:dyDescent="0.25">
      <c r="A229" s="662">
        <v>213</v>
      </c>
      <c r="B229" s="624" t="s">
        <v>1337</v>
      </c>
      <c r="C229" s="617" t="s">
        <v>721</v>
      </c>
      <c r="D229" s="604" t="s">
        <v>657</v>
      </c>
      <c r="E229" s="605">
        <v>900</v>
      </c>
      <c r="F229" s="662">
        <v>400</v>
      </c>
      <c r="G229" s="604" t="s">
        <v>584</v>
      </c>
      <c r="H229" s="609">
        <v>55472.92</v>
      </c>
      <c r="I229" s="654" t="s">
        <v>669</v>
      </c>
      <c r="J229" s="606" t="s">
        <v>1110</v>
      </c>
      <c r="K229" s="538"/>
    </row>
    <row r="230" spans="1:11" ht="112.5" x14ac:dyDescent="0.25">
      <c r="A230" s="662">
        <v>214</v>
      </c>
      <c r="B230" s="624" t="s">
        <v>1120</v>
      </c>
      <c r="C230" s="603"/>
      <c r="D230" s="604" t="s">
        <v>657</v>
      </c>
      <c r="E230" s="605">
        <v>2900</v>
      </c>
      <c r="F230" s="662">
        <v>800</v>
      </c>
      <c r="G230" s="604" t="s">
        <v>584</v>
      </c>
      <c r="H230" s="609">
        <v>486669.51</v>
      </c>
      <c r="I230" s="654" t="s">
        <v>652</v>
      </c>
      <c r="J230" s="553" t="s">
        <v>906</v>
      </c>
      <c r="K230" s="538"/>
    </row>
    <row r="231" spans="1:11" ht="112.5" x14ac:dyDescent="0.25">
      <c r="A231" s="662">
        <v>215</v>
      </c>
      <c r="B231" s="624" t="s">
        <v>1338</v>
      </c>
      <c r="C231" s="617" t="s">
        <v>725</v>
      </c>
      <c r="D231" s="604" t="s">
        <v>657</v>
      </c>
      <c r="E231" s="605">
        <v>600</v>
      </c>
      <c r="F231" s="662">
        <v>800</v>
      </c>
      <c r="G231" s="604" t="s">
        <v>584</v>
      </c>
      <c r="H231" s="609">
        <v>100690.24000000001</v>
      </c>
      <c r="I231" s="654" t="s">
        <v>652</v>
      </c>
      <c r="J231" s="553" t="s">
        <v>906</v>
      </c>
      <c r="K231" s="538"/>
    </row>
    <row r="232" spans="1:11" ht="90" x14ac:dyDescent="0.25">
      <c r="A232" s="662">
        <v>216</v>
      </c>
      <c r="B232" s="624" t="s">
        <v>1339</v>
      </c>
      <c r="C232" s="617" t="s">
        <v>726</v>
      </c>
      <c r="D232" s="604" t="s">
        <v>657</v>
      </c>
      <c r="E232" s="605">
        <v>900</v>
      </c>
      <c r="F232" s="662">
        <v>1500</v>
      </c>
      <c r="G232" s="604" t="s">
        <v>584</v>
      </c>
      <c r="H232" s="605">
        <v>0</v>
      </c>
      <c r="I232" s="553"/>
      <c r="J232" s="606" t="s">
        <v>1052</v>
      </c>
      <c r="K232" s="538"/>
    </row>
    <row r="233" spans="1:11" ht="112.5" x14ac:dyDescent="0.25">
      <c r="A233" s="662">
        <v>217</v>
      </c>
      <c r="B233" s="624" t="s">
        <v>1340</v>
      </c>
      <c r="C233" s="603" t="s">
        <v>946</v>
      </c>
      <c r="D233" s="604" t="s">
        <v>657</v>
      </c>
      <c r="E233" s="605">
        <v>3000</v>
      </c>
      <c r="F233" s="662">
        <v>800</v>
      </c>
      <c r="G233" s="604" t="s">
        <v>584</v>
      </c>
      <c r="H233" s="609">
        <v>503451.22</v>
      </c>
      <c r="I233" s="654" t="s">
        <v>652</v>
      </c>
      <c r="J233" s="553" t="s">
        <v>906</v>
      </c>
      <c r="K233" s="538"/>
    </row>
    <row r="234" spans="1:11" ht="67.5" x14ac:dyDescent="0.25">
      <c r="A234" s="662">
        <v>218</v>
      </c>
      <c r="B234" s="624" t="s">
        <v>1341</v>
      </c>
      <c r="C234" s="617" t="s">
        <v>727</v>
      </c>
      <c r="D234" s="604" t="s">
        <v>657</v>
      </c>
      <c r="E234" s="605">
        <v>3200</v>
      </c>
      <c r="F234" s="662">
        <v>1500</v>
      </c>
      <c r="G234" s="604" t="s">
        <v>584</v>
      </c>
      <c r="H234" s="605">
        <v>0</v>
      </c>
      <c r="I234" s="553"/>
      <c r="J234" s="553" t="s">
        <v>924</v>
      </c>
      <c r="K234" s="538"/>
    </row>
    <row r="235" spans="1:11" ht="146.25" x14ac:dyDescent="0.25">
      <c r="A235" s="662">
        <v>219</v>
      </c>
      <c r="B235" s="674" t="s">
        <v>1121</v>
      </c>
      <c r="C235" s="611" t="s">
        <v>948</v>
      </c>
      <c r="D235" s="629" t="s">
        <v>657</v>
      </c>
      <c r="E235" s="613">
        <v>11700</v>
      </c>
      <c r="F235" s="664">
        <v>400</v>
      </c>
      <c r="G235" s="612" t="s">
        <v>584</v>
      </c>
      <c r="H235" s="627">
        <v>721147.98</v>
      </c>
      <c r="I235" s="675" t="s">
        <v>669</v>
      </c>
      <c r="J235" s="593" t="s">
        <v>11</v>
      </c>
      <c r="K235" s="538"/>
    </row>
    <row r="236" spans="1:11" ht="45" x14ac:dyDescent="0.25">
      <c r="A236" s="662">
        <v>220</v>
      </c>
      <c r="B236" s="624" t="s">
        <v>1592</v>
      </c>
      <c r="C236" s="597"/>
      <c r="D236" s="629" t="s">
        <v>657</v>
      </c>
      <c r="E236" s="676"/>
      <c r="F236" s="677"/>
      <c r="G236" s="598" t="s">
        <v>1594</v>
      </c>
      <c r="H236" s="678">
        <v>9345</v>
      </c>
      <c r="I236" s="679"/>
      <c r="J236" s="602"/>
      <c r="K236" s="538"/>
    </row>
    <row r="237" spans="1:11" ht="33.75" x14ac:dyDescent="0.25">
      <c r="A237" s="662">
        <v>221</v>
      </c>
      <c r="B237" s="624" t="s">
        <v>1593</v>
      </c>
      <c r="C237" s="597"/>
      <c r="D237" s="629" t="s">
        <v>657</v>
      </c>
      <c r="E237" s="676"/>
      <c r="F237" s="677"/>
      <c r="G237" s="598" t="s">
        <v>1594</v>
      </c>
      <c r="H237" s="678">
        <v>3471</v>
      </c>
      <c r="I237" s="679"/>
      <c r="J237" s="602"/>
      <c r="K237" s="538"/>
    </row>
    <row r="238" spans="1:11" ht="45" x14ac:dyDescent="0.25">
      <c r="A238" s="662">
        <v>222</v>
      </c>
      <c r="B238" s="674" t="s">
        <v>1597</v>
      </c>
      <c r="C238" s="680"/>
      <c r="D238" s="629" t="s">
        <v>657</v>
      </c>
      <c r="E238" s="681">
        <v>800</v>
      </c>
      <c r="F238" s="682"/>
      <c r="G238" s="683" t="s">
        <v>1490</v>
      </c>
      <c r="H238" s="684">
        <v>152030</v>
      </c>
      <c r="I238" s="685"/>
      <c r="J238" s="686"/>
      <c r="K238" s="538"/>
    </row>
    <row r="239" spans="1:11" ht="45" x14ac:dyDescent="0.25">
      <c r="A239" s="662">
        <v>223</v>
      </c>
      <c r="B239" s="674" t="s">
        <v>1591</v>
      </c>
      <c r="C239" s="680"/>
      <c r="D239" s="687" t="s">
        <v>657</v>
      </c>
      <c r="E239" s="681">
        <v>3500</v>
      </c>
      <c r="F239" s="688">
        <v>1000</v>
      </c>
      <c r="G239" s="683" t="s">
        <v>1490</v>
      </c>
      <c r="H239" s="684">
        <v>110957</v>
      </c>
      <c r="I239" s="685"/>
      <c r="J239" s="686"/>
      <c r="K239" s="538"/>
    </row>
    <row r="240" spans="1:11" ht="56.25" x14ac:dyDescent="0.25">
      <c r="A240" s="662">
        <v>224</v>
      </c>
      <c r="B240" s="624" t="s">
        <v>1595</v>
      </c>
      <c r="C240" s="597"/>
      <c r="D240" s="689" t="s">
        <v>657</v>
      </c>
      <c r="E240" s="676"/>
      <c r="F240" s="666"/>
      <c r="G240" s="598" t="s">
        <v>1490</v>
      </c>
      <c r="H240" s="678">
        <v>440230</v>
      </c>
      <c r="I240" s="679"/>
      <c r="J240" s="602"/>
      <c r="K240" s="690">
        <f>SUM(H196:H240)</f>
        <v>8135344.1077900007</v>
      </c>
    </row>
    <row r="241" spans="1:11" x14ac:dyDescent="0.25">
      <c r="A241" s="590" t="s">
        <v>728</v>
      </c>
      <c r="B241" s="591"/>
      <c r="C241" s="591"/>
      <c r="D241" s="591"/>
      <c r="E241" s="591"/>
      <c r="F241" s="591"/>
      <c r="G241" s="591"/>
      <c r="H241" s="591"/>
      <c r="I241" s="591"/>
      <c r="J241" s="592"/>
      <c r="K241" s="538"/>
    </row>
    <row r="242" spans="1:11" ht="146.25" x14ac:dyDescent="0.25">
      <c r="A242" s="662">
        <v>225</v>
      </c>
      <c r="B242" s="624" t="s">
        <v>1342</v>
      </c>
      <c r="C242" s="617" t="s">
        <v>730</v>
      </c>
      <c r="D242" s="604" t="s">
        <v>657</v>
      </c>
      <c r="E242" s="605">
        <v>110</v>
      </c>
      <c r="F242" s="662">
        <v>400</v>
      </c>
      <c r="G242" s="604" t="s">
        <v>584</v>
      </c>
      <c r="H242" s="609">
        <v>6780.02</v>
      </c>
      <c r="I242" s="654" t="s">
        <v>669</v>
      </c>
      <c r="J242" s="553" t="s">
        <v>927</v>
      </c>
      <c r="K242" s="538"/>
    </row>
    <row r="243" spans="1:11" ht="135" x14ac:dyDescent="0.25">
      <c r="A243" s="662">
        <v>226</v>
      </c>
      <c r="B243" s="624" t="s">
        <v>1343</v>
      </c>
      <c r="C243" s="603"/>
      <c r="D243" s="604" t="s">
        <v>657</v>
      </c>
      <c r="E243" s="605">
        <v>60</v>
      </c>
      <c r="F243" s="662">
        <v>150</v>
      </c>
      <c r="G243" s="604" t="s">
        <v>584</v>
      </c>
      <c r="H243" s="609">
        <v>1459.29</v>
      </c>
      <c r="I243" s="654" t="s">
        <v>731</v>
      </c>
      <c r="J243" s="606" t="s">
        <v>1042</v>
      </c>
      <c r="K243" s="538"/>
    </row>
    <row r="244" spans="1:11" ht="67.5" x14ac:dyDescent="0.25">
      <c r="A244" s="662">
        <v>227</v>
      </c>
      <c r="B244" s="624" t="s">
        <v>1344</v>
      </c>
      <c r="C244" s="617" t="s">
        <v>732</v>
      </c>
      <c r="D244" s="604" t="s">
        <v>657</v>
      </c>
      <c r="E244" s="605">
        <v>660</v>
      </c>
      <c r="F244" s="662">
        <v>2000</v>
      </c>
      <c r="G244" s="604" t="s">
        <v>584</v>
      </c>
      <c r="H244" s="609">
        <v>333261.68647000002</v>
      </c>
      <c r="I244" s="604" t="s">
        <v>733</v>
      </c>
      <c r="J244" s="553" t="s">
        <v>952</v>
      </c>
      <c r="K244" s="538"/>
    </row>
    <row r="245" spans="1:11" ht="112.5" x14ac:dyDescent="0.25">
      <c r="A245" s="662">
        <v>228</v>
      </c>
      <c r="B245" s="624" t="s">
        <v>1345</v>
      </c>
      <c r="C245" s="603"/>
      <c r="D245" s="604" t="s">
        <v>657</v>
      </c>
      <c r="E245" s="605">
        <v>500</v>
      </c>
      <c r="F245" s="662">
        <v>600</v>
      </c>
      <c r="G245" s="604" t="s">
        <v>584</v>
      </c>
      <c r="H245" s="672">
        <v>83908.54</v>
      </c>
      <c r="I245" s="604" t="s">
        <v>652</v>
      </c>
      <c r="J245" s="553" t="s">
        <v>906</v>
      </c>
      <c r="K245" s="538"/>
    </row>
    <row r="246" spans="1:11" ht="146.25" x14ac:dyDescent="0.25">
      <c r="A246" s="662">
        <v>229</v>
      </c>
      <c r="B246" s="624" t="s">
        <v>1346</v>
      </c>
      <c r="C246" s="603"/>
      <c r="D246" s="604" t="s">
        <v>657</v>
      </c>
      <c r="E246" s="605">
        <v>380</v>
      </c>
      <c r="F246" s="662">
        <v>300</v>
      </c>
      <c r="G246" s="604" t="s">
        <v>584</v>
      </c>
      <c r="H246" s="672">
        <v>23421.9</v>
      </c>
      <c r="I246" s="604" t="s">
        <v>669</v>
      </c>
      <c r="J246" s="553" t="s">
        <v>927</v>
      </c>
      <c r="K246" s="538"/>
    </row>
    <row r="247" spans="1:11" ht="146.25" x14ac:dyDescent="0.25">
      <c r="A247" s="662">
        <v>230</v>
      </c>
      <c r="B247" s="624" t="s">
        <v>1494</v>
      </c>
      <c r="C247" s="603"/>
      <c r="D247" s="604" t="s">
        <v>657</v>
      </c>
      <c r="E247" s="605">
        <v>950</v>
      </c>
      <c r="F247" s="653" t="s">
        <v>903</v>
      </c>
      <c r="G247" s="604" t="s">
        <v>584</v>
      </c>
      <c r="H247" s="609">
        <v>58554.75</v>
      </c>
      <c r="I247" s="654" t="s">
        <v>669</v>
      </c>
      <c r="J247" s="553" t="s">
        <v>927</v>
      </c>
      <c r="K247" s="538"/>
    </row>
    <row r="248" spans="1:11" ht="146.25" x14ac:dyDescent="0.25">
      <c r="A248" s="662">
        <v>231</v>
      </c>
      <c r="B248" s="624" t="s">
        <v>736</v>
      </c>
      <c r="C248" s="617" t="s">
        <v>737</v>
      </c>
      <c r="D248" s="604" t="s">
        <v>657</v>
      </c>
      <c r="E248" s="605">
        <v>250</v>
      </c>
      <c r="F248" s="653" t="s">
        <v>903</v>
      </c>
      <c r="G248" s="604" t="s">
        <v>584</v>
      </c>
      <c r="H248" s="609">
        <v>15409.14</v>
      </c>
      <c r="I248" s="654" t="s">
        <v>669</v>
      </c>
      <c r="J248" s="553" t="s">
        <v>927</v>
      </c>
      <c r="K248" s="538"/>
    </row>
    <row r="249" spans="1:11" ht="146.25" x14ac:dyDescent="0.25">
      <c r="A249" s="662">
        <v>232</v>
      </c>
      <c r="B249" s="624" t="s">
        <v>738</v>
      </c>
      <c r="C249" s="617" t="s">
        <v>739</v>
      </c>
      <c r="D249" s="604" t="s">
        <v>657</v>
      </c>
      <c r="E249" s="605">
        <v>3300</v>
      </c>
      <c r="F249" s="691">
        <v>315</v>
      </c>
      <c r="G249" s="604" t="s">
        <v>584</v>
      </c>
      <c r="H249" s="609">
        <v>203400.71</v>
      </c>
      <c r="I249" s="654" t="s">
        <v>669</v>
      </c>
      <c r="J249" s="553" t="s">
        <v>927</v>
      </c>
      <c r="K249" s="538"/>
    </row>
    <row r="250" spans="1:11" ht="135" x14ac:dyDescent="0.25">
      <c r="A250" s="662">
        <v>233</v>
      </c>
      <c r="B250" s="624" t="s">
        <v>1495</v>
      </c>
      <c r="C250" s="617" t="s">
        <v>740</v>
      </c>
      <c r="D250" s="604" t="s">
        <v>657</v>
      </c>
      <c r="E250" s="605">
        <v>120</v>
      </c>
      <c r="F250" s="653" t="s">
        <v>901</v>
      </c>
      <c r="G250" s="604" t="s">
        <v>584</v>
      </c>
      <c r="H250" s="618">
        <v>6836.66</v>
      </c>
      <c r="I250" s="654" t="s">
        <v>647</v>
      </c>
      <c r="J250" s="553" t="s">
        <v>902</v>
      </c>
      <c r="K250" s="538"/>
    </row>
    <row r="251" spans="1:11" ht="112.5" x14ac:dyDescent="0.25">
      <c r="A251" s="662">
        <v>234</v>
      </c>
      <c r="B251" s="671" t="s">
        <v>1145</v>
      </c>
      <c r="C251" s="617" t="s">
        <v>742</v>
      </c>
      <c r="D251" s="604" t="s">
        <v>657</v>
      </c>
      <c r="E251" s="605">
        <v>120</v>
      </c>
      <c r="F251" s="662">
        <v>500</v>
      </c>
      <c r="G251" s="604" t="s">
        <v>584</v>
      </c>
      <c r="H251" s="618">
        <v>23477.41</v>
      </c>
      <c r="I251" s="654" t="s">
        <v>650</v>
      </c>
      <c r="J251" s="553" t="s">
        <v>911</v>
      </c>
      <c r="K251" s="538"/>
    </row>
    <row r="252" spans="1:11" ht="135" x14ac:dyDescent="0.25">
      <c r="A252" s="662">
        <v>235</v>
      </c>
      <c r="B252" s="671" t="s">
        <v>1146</v>
      </c>
      <c r="C252" s="617" t="s">
        <v>743</v>
      </c>
      <c r="D252" s="610" t="s">
        <v>657</v>
      </c>
      <c r="E252" s="692">
        <v>90</v>
      </c>
      <c r="F252" s="693">
        <v>200</v>
      </c>
      <c r="G252" s="610" t="s">
        <v>584</v>
      </c>
      <c r="H252" s="694">
        <v>5127.5</v>
      </c>
      <c r="I252" s="670" t="s">
        <v>647</v>
      </c>
      <c r="J252" s="553" t="s">
        <v>902</v>
      </c>
      <c r="K252" s="538"/>
    </row>
    <row r="253" spans="1:11" ht="135" x14ac:dyDescent="0.25">
      <c r="A253" s="662">
        <v>236</v>
      </c>
      <c r="B253" s="624" t="s">
        <v>1496</v>
      </c>
      <c r="C253" s="603"/>
      <c r="D253" s="604" t="s">
        <v>657</v>
      </c>
      <c r="E253" s="605">
        <v>260</v>
      </c>
      <c r="F253" s="662">
        <v>200</v>
      </c>
      <c r="G253" s="604" t="s">
        <v>584</v>
      </c>
      <c r="H253" s="618">
        <v>14812.77</v>
      </c>
      <c r="I253" s="654" t="s">
        <v>647</v>
      </c>
      <c r="J253" s="553" t="s">
        <v>902</v>
      </c>
      <c r="K253" s="538"/>
    </row>
    <row r="254" spans="1:11" ht="135" x14ac:dyDescent="0.25">
      <c r="A254" s="662">
        <v>237</v>
      </c>
      <c r="B254" s="671" t="s">
        <v>1147</v>
      </c>
      <c r="C254" s="603"/>
      <c r="D254" s="604" t="s">
        <v>657</v>
      </c>
      <c r="E254" s="605">
        <v>180</v>
      </c>
      <c r="F254" s="662">
        <v>250</v>
      </c>
      <c r="G254" s="604" t="s">
        <v>584</v>
      </c>
      <c r="H254" s="618">
        <v>10254.99</v>
      </c>
      <c r="I254" s="654" t="s">
        <v>647</v>
      </c>
      <c r="J254" s="553" t="s">
        <v>902</v>
      </c>
      <c r="K254" s="538"/>
    </row>
    <row r="255" spans="1:11" ht="135" x14ac:dyDescent="0.25">
      <c r="A255" s="662">
        <v>238</v>
      </c>
      <c r="B255" s="624" t="s">
        <v>1043</v>
      </c>
      <c r="C255" s="603"/>
      <c r="D255" s="610" t="s">
        <v>657</v>
      </c>
      <c r="E255" s="692">
        <v>150</v>
      </c>
      <c r="F255" s="610" t="s">
        <v>744</v>
      </c>
      <c r="G255" s="610" t="s">
        <v>584</v>
      </c>
      <c r="H255" s="694">
        <v>3648.22</v>
      </c>
      <c r="I255" s="670" t="s">
        <v>731</v>
      </c>
      <c r="J255" s="553" t="s">
        <v>960</v>
      </c>
      <c r="K255" s="538"/>
    </row>
    <row r="256" spans="1:11" ht="146.25" x14ac:dyDescent="0.25">
      <c r="A256" s="662">
        <v>239</v>
      </c>
      <c r="B256" s="671" t="s">
        <v>1148</v>
      </c>
      <c r="C256" s="603"/>
      <c r="D256" s="604" t="s">
        <v>657</v>
      </c>
      <c r="E256" s="605">
        <v>250</v>
      </c>
      <c r="F256" s="662">
        <v>300</v>
      </c>
      <c r="G256" s="604" t="s">
        <v>584</v>
      </c>
      <c r="H256" s="672">
        <v>15409.14</v>
      </c>
      <c r="I256" s="654" t="s">
        <v>669</v>
      </c>
      <c r="J256" s="553" t="s">
        <v>927</v>
      </c>
      <c r="K256" s="538"/>
    </row>
    <row r="257" spans="1:13" ht="135" x14ac:dyDescent="0.25">
      <c r="A257" s="662">
        <v>240</v>
      </c>
      <c r="B257" s="624" t="s">
        <v>1347</v>
      </c>
      <c r="C257" s="603"/>
      <c r="D257" s="604" t="s">
        <v>657</v>
      </c>
      <c r="E257" s="605">
        <v>560</v>
      </c>
      <c r="F257" s="653" t="s">
        <v>959</v>
      </c>
      <c r="G257" s="604" t="s">
        <v>584</v>
      </c>
      <c r="H257" s="672">
        <v>13620.02</v>
      </c>
      <c r="I257" s="654" t="s">
        <v>731</v>
      </c>
      <c r="J257" s="553" t="s">
        <v>960</v>
      </c>
      <c r="K257" s="538"/>
    </row>
    <row r="258" spans="1:13" ht="112.5" x14ac:dyDescent="0.25">
      <c r="A258" s="662">
        <v>241</v>
      </c>
      <c r="B258" s="624" t="s">
        <v>1497</v>
      </c>
      <c r="C258" s="603"/>
      <c r="D258" s="604" t="s">
        <v>657</v>
      </c>
      <c r="E258" s="605">
        <v>170</v>
      </c>
      <c r="F258" s="662">
        <v>600</v>
      </c>
      <c r="G258" s="604" t="s">
        <v>584</v>
      </c>
      <c r="H258" s="609">
        <v>28528.9</v>
      </c>
      <c r="I258" s="604" t="s">
        <v>652</v>
      </c>
      <c r="J258" s="553" t="s">
        <v>906</v>
      </c>
      <c r="K258" s="538"/>
    </row>
    <row r="259" spans="1:13" ht="146.25" x14ac:dyDescent="0.25">
      <c r="A259" s="662">
        <v>242</v>
      </c>
      <c r="B259" s="624" t="s">
        <v>1498</v>
      </c>
      <c r="C259" s="603"/>
      <c r="D259" s="604" t="s">
        <v>657</v>
      </c>
      <c r="E259" s="605">
        <v>1040</v>
      </c>
      <c r="F259" s="662">
        <v>1000</v>
      </c>
      <c r="G259" s="604" t="s">
        <v>584</v>
      </c>
      <c r="H259" s="609">
        <v>203470.88</v>
      </c>
      <c r="I259" s="604" t="s">
        <v>650</v>
      </c>
      <c r="J259" s="553" t="s">
        <v>927</v>
      </c>
      <c r="K259" s="538"/>
    </row>
    <row r="260" spans="1:13" ht="90" x14ac:dyDescent="0.25">
      <c r="A260" s="662">
        <v>243</v>
      </c>
      <c r="B260" s="624" t="s">
        <v>1499</v>
      </c>
      <c r="C260" s="603"/>
      <c r="D260" s="604" t="s">
        <v>657</v>
      </c>
      <c r="E260" s="605">
        <v>170</v>
      </c>
      <c r="F260" s="662">
        <v>200</v>
      </c>
      <c r="G260" s="604" t="s">
        <v>584</v>
      </c>
      <c r="H260" s="609">
        <v>7284.91</v>
      </c>
      <c r="I260" s="604" t="s">
        <v>748</v>
      </c>
      <c r="J260" s="553" t="s">
        <v>962</v>
      </c>
      <c r="K260" s="538"/>
    </row>
    <row r="261" spans="1:13" ht="146.25" x14ac:dyDescent="0.25">
      <c r="A261" s="662">
        <v>244</v>
      </c>
      <c r="B261" s="624" t="s">
        <v>1044</v>
      </c>
      <c r="C261" s="603"/>
      <c r="D261" s="610" t="s">
        <v>657</v>
      </c>
      <c r="E261" s="692">
        <v>800</v>
      </c>
      <c r="F261" s="693">
        <v>400</v>
      </c>
      <c r="G261" s="610" t="s">
        <v>584</v>
      </c>
      <c r="H261" s="695">
        <v>49309.26</v>
      </c>
      <c r="I261" s="610" t="s">
        <v>669</v>
      </c>
      <c r="J261" s="553" t="s">
        <v>927</v>
      </c>
      <c r="K261" s="538"/>
    </row>
    <row r="262" spans="1:13" ht="90" x14ac:dyDescent="0.25">
      <c r="A262" s="662">
        <v>245</v>
      </c>
      <c r="B262" s="671" t="s">
        <v>1149</v>
      </c>
      <c r="C262" s="603"/>
      <c r="D262" s="604" t="s">
        <v>657</v>
      </c>
      <c r="E262" s="605">
        <v>500</v>
      </c>
      <c r="F262" s="691">
        <v>200</v>
      </c>
      <c r="G262" s="604" t="s">
        <v>584</v>
      </c>
      <c r="H262" s="672">
        <v>21426.21</v>
      </c>
      <c r="I262" s="604" t="s">
        <v>748</v>
      </c>
      <c r="J262" s="553" t="s">
        <v>962</v>
      </c>
      <c r="K262" s="538"/>
    </row>
    <row r="263" spans="1:13" ht="90" x14ac:dyDescent="0.25">
      <c r="A263" s="662">
        <v>246</v>
      </c>
      <c r="B263" s="671" t="s">
        <v>1150</v>
      </c>
      <c r="C263" s="603"/>
      <c r="D263" s="604" t="s">
        <v>657</v>
      </c>
      <c r="E263" s="605">
        <v>700</v>
      </c>
      <c r="F263" s="653" t="s">
        <v>901</v>
      </c>
      <c r="G263" s="604" t="s">
        <v>584</v>
      </c>
      <c r="H263" s="672">
        <v>29996.69</v>
      </c>
      <c r="I263" s="604" t="s">
        <v>748</v>
      </c>
      <c r="J263" s="553" t="s">
        <v>962</v>
      </c>
      <c r="K263" s="538"/>
    </row>
    <row r="264" spans="1:13" ht="90" x14ac:dyDescent="0.25">
      <c r="A264" s="662">
        <v>247</v>
      </c>
      <c r="B264" s="671" t="s">
        <v>1151</v>
      </c>
      <c r="C264" s="603"/>
      <c r="D264" s="604" t="s">
        <v>657</v>
      </c>
      <c r="E264" s="605">
        <v>250</v>
      </c>
      <c r="F264" s="657" t="s">
        <v>901</v>
      </c>
      <c r="G264" s="604" t="s">
        <v>584</v>
      </c>
      <c r="H264" s="672">
        <v>10713.1</v>
      </c>
      <c r="I264" s="604" t="s">
        <v>748</v>
      </c>
      <c r="J264" s="553" t="s">
        <v>962</v>
      </c>
      <c r="K264" s="538"/>
    </row>
    <row r="265" spans="1:13" ht="146.25" x14ac:dyDescent="0.25">
      <c r="A265" s="662">
        <v>248</v>
      </c>
      <c r="B265" s="671" t="s">
        <v>1152</v>
      </c>
      <c r="C265" s="603"/>
      <c r="D265" s="604" t="s">
        <v>657</v>
      </c>
      <c r="E265" s="605">
        <v>100</v>
      </c>
      <c r="F265" s="662">
        <v>400</v>
      </c>
      <c r="G265" s="604" t="s">
        <v>584</v>
      </c>
      <c r="H265" s="609">
        <v>6163.66</v>
      </c>
      <c r="I265" s="604" t="s">
        <v>669</v>
      </c>
      <c r="J265" s="553" t="s">
        <v>927</v>
      </c>
      <c r="K265" s="636">
        <f>SUM(H242:H265)</f>
        <v>1176276.35647</v>
      </c>
    </row>
    <row r="266" spans="1:13" x14ac:dyDescent="0.25">
      <c r="A266" s="696" t="s">
        <v>750</v>
      </c>
      <c r="B266" s="697"/>
      <c r="C266" s="697"/>
      <c r="D266" s="697"/>
      <c r="E266" s="697"/>
      <c r="F266" s="697"/>
      <c r="G266" s="697"/>
      <c r="H266" s="697"/>
      <c r="I266" s="697"/>
      <c r="J266" s="698"/>
      <c r="K266" s="538"/>
    </row>
    <row r="267" spans="1:13" ht="101.25" x14ac:dyDescent="0.25">
      <c r="A267" s="598">
        <v>249</v>
      </c>
      <c r="B267" s="602" t="s">
        <v>1573</v>
      </c>
      <c r="C267" s="699"/>
      <c r="D267" s="598" t="s">
        <v>1574</v>
      </c>
      <c r="E267" s="699"/>
      <c r="F267" s="699"/>
      <c r="G267" s="700" t="s">
        <v>1500</v>
      </c>
      <c r="H267" s="598">
        <v>16740</v>
      </c>
      <c r="I267" s="699"/>
      <c r="J267" s="699"/>
      <c r="K267" s="538"/>
    </row>
    <row r="268" spans="1:13" ht="202.5" x14ac:dyDescent="0.25">
      <c r="A268" s="552">
        <v>250</v>
      </c>
      <c r="B268" s="623" t="s">
        <v>1501</v>
      </c>
      <c r="C268" s="87" t="s">
        <v>548</v>
      </c>
      <c r="D268" s="594" t="s">
        <v>500</v>
      </c>
      <c r="E268" s="595">
        <v>150</v>
      </c>
      <c r="F268" s="82" t="s">
        <v>552</v>
      </c>
      <c r="G268" s="594" t="s">
        <v>1375</v>
      </c>
      <c r="H268" s="107">
        <v>3872</v>
      </c>
      <c r="I268" s="86" t="s">
        <v>349</v>
      </c>
      <c r="J268" s="159" t="s">
        <v>553</v>
      </c>
      <c r="K268" s="538"/>
    </row>
    <row r="269" spans="1:13" ht="33.75" x14ac:dyDescent="0.25">
      <c r="A269" s="598">
        <v>251</v>
      </c>
      <c r="B269" s="596" t="s">
        <v>1348</v>
      </c>
      <c r="C269" s="617" t="s">
        <v>751</v>
      </c>
      <c r="D269" s="604" t="s">
        <v>657</v>
      </c>
      <c r="E269" s="605">
        <v>3960</v>
      </c>
      <c r="F269" s="553"/>
      <c r="G269" s="604" t="s">
        <v>584</v>
      </c>
      <c r="H269" s="609">
        <v>270099.63</v>
      </c>
      <c r="I269" s="553"/>
      <c r="J269" s="553"/>
      <c r="K269" s="538"/>
    </row>
    <row r="270" spans="1:13" ht="45" x14ac:dyDescent="0.25">
      <c r="A270" s="552">
        <v>252</v>
      </c>
      <c r="B270" s="596" t="s">
        <v>1502</v>
      </c>
      <c r="C270" s="603"/>
      <c r="D270" s="604" t="s">
        <v>371</v>
      </c>
      <c r="E270" s="605">
        <v>365</v>
      </c>
      <c r="F270" s="553"/>
      <c r="G270" s="604" t="s">
        <v>584</v>
      </c>
      <c r="H270" s="605">
        <v>256.43</v>
      </c>
      <c r="I270" s="604" t="s">
        <v>373</v>
      </c>
      <c r="J270" s="553" t="s">
        <v>967</v>
      </c>
      <c r="K270" s="538"/>
    </row>
    <row r="271" spans="1:13" ht="123.75" x14ac:dyDescent="0.2">
      <c r="A271" s="598">
        <v>253</v>
      </c>
      <c r="B271" s="596" t="s">
        <v>1503</v>
      </c>
      <c r="C271" s="617" t="s">
        <v>753</v>
      </c>
      <c r="D271" s="604" t="s">
        <v>657</v>
      </c>
      <c r="E271" s="605">
        <v>4401</v>
      </c>
      <c r="F271" s="662">
        <v>1020</v>
      </c>
      <c r="G271" s="604" t="s">
        <v>1500</v>
      </c>
      <c r="H271" s="609">
        <v>187140.96609999999</v>
      </c>
      <c r="I271" s="604" t="s">
        <v>650</v>
      </c>
      <c r="J271" s="553" t="s">
        <v>911</v>
      </c>
      <c r="K271" s="538"/>
      <c r="M271" s="259"/>
    </row>
    <row r="272" spans="1:13" ht="112.5" x14ac:dyDescent="0.25">
      <c r="A272" s="552">
        <v>254</v>
      </c>
      <c r="B272" s="596" t="s">
        <v>754</v>
      </c>
      <c r="C272" s="617" t="s">
        <v>755</v>
      </c>
      <c r="D272" s="604" t="s">
        <v>657</v>
      </c>
      <c r="E272" s="605">
        <v>2600</v>
      </c>
      <c r="F272" s="662">
        <v>500</v>
      </c>
      <c r="G272" s="604" t="s">
        <v>584</v>
      </c>
      <c r="H272" s="609">
        <v>508677.19</v>
      </c>
      <c r="I272" s="604" t="s">
        <v>650</v>
      </c>
      <c r="J272" s="553" t="s">
        <v>911</v>
      </c>
      <c r="K272" s="538"/>
    </row>
    <row r="273" spans="1:11" ht="112.5" x14ac:dyDescent="0.25">
      <c r="A273" s="598">
        <v>255</v>
      </c>
      <c r="B273" s="596" t="s">
        <v>1504</v>
      </c>
      <c r="C273" s="617" t="s">
        <v>757</v>
      </c>
      <c r="D273" s="604" t="s">
        <v>657</v>
      </c>
      <c r="E273" s="605">
        <v>1600</v>
      </c>
      <c r="F273" s="662">
        <v>800</v>
      </c>
      <c r="G273" s="604" t="s">
        <v>584</v>
      </c>
      <c r="H273" s="609">
        <v>313032.12</v>
      </c>
      <c r="I273" s="604" t="s">
        <v>650</v>
      </c>
      <c r="J273" s="553" t="s">
        <v>911</v>
      </c>
      <c r="K273" s="538">
        <f>SUM(H267:H273)</f>
        <v>1299818.3361</v>
      </c>
    </row>
    <row r="274" spans="1:11" x14ac:dyDescent="0.25">
      <c r="A274" s="644" t="s">
        <v>758</v>
      </c>
      <c r="B274" s="645"/>
      <c r="C274" s="645"/>
      <c r="D274" s="645"/>
      <c r="E274" s="645"/>
      <c r="F274" s="645"/>
      <c r="G274" s="645"/>
      <c r="H274" s="645"/>
      <c r="I274" s="645"/>
      <c r="J274" s="646"/>
      <c r="K274" s="538"/>
    </row>
    <row r="275" spans="1:11" ht="33.75" x14ac:dyDescent="0.25">
      <c r="A275" s="552">
        <v>256</v>
      </c>
      <c r="B275" s="596" t="s">
        <v>547</v>
      </c>
      <c r="C275" s="87" t="s">
        <v>548</v>
      </c>
      <c r="D275" s="594" t="s">
        <v>500</v>
      </c>
      <c r="E275" s="595">
        <v>3307</v>
      </c>
      <c r="F275" s="82" t="s">
        <v>549</v>
      </c>
      <c r="G275" s="594" t="s">
        <v>1275</v>
      </c>
      <c r="H275" s="107">
        <f>'Фин потребн по годам'!C274</f>
        <v>39777</v>
      </c>
      <c r="I275" s="86"/>
      <c r="J275" s="159" t="s">
        <v>349</v>
      </c>
      <c r="K275" s="538"/>
    </row>
    <row r="276" spans="1:11" ht="45" x14ac:dyDescent="0.25">
      <c r="A276" s="552">
        <v>257</v>
      </c>
      <c r="B276" s="624" t="s">
        <v>1368</v>
      </c>
      <c r="C276" s="87" t="s">
        <v>548</v>
      </c>
      <c r="D276" s="594" t="s">
        <v>1365</v>
      </c>
      <c r="E276" s="595">
        <v>1</v>
      </c>
      <c r="F276" s="82"/>
      <c r="G276" s="594" t="s">
        <v>513</v>
      </c>
      <c r="H276" s="107">
        <f>'Фин потребн по годам'!C275</f>
        <v>32732</v>
      </c>
      <c r="I276" s="86"/>
      <c r="J276" s="159" t="s">
        <v>349</v>
      </c>
      <c r="K276" s="538"/>
    </row>
    <row r="277" spans="1:11" ht="56.25" x14ac:dyDescent="0.25">
      <c r="A277" s="552">
        <v>258</v>
      </c>
      <c r="B277" s="624" t="s">
        <v>1505</v>
      </c>
      <c r="C277" s="87" t="s">
        <v>548</v>
      </c>
      <c r="D277" s="594" t="s">
        <v>1365</v>
      </c>
      <c r="E277" s="595">
        <v>1</v>
      </c>
      <c r="F277" s="82"/>
      <c r="G277" s="594" t="s">
        <v>1491</v>
      </c>
      <c r="H277" s="107">
        <f>'Фин потребн по годам'!C276</f>
        <v>22549</v>
      </c>
      <c r="I277" s="86"/>
      <c r="J277" s="159" t="s">
        <v>349</v>
      </c>
      <c r="K277" s="538"/>
    </row>
    <row r="278" spans="1:11" ht="45" x14ac:dyDescent="0.25">
      <c r="A278" s="552">
        <v>259</v>
      </c>
      <c r="B278" s="624" t="s">
        <v>1506</v>
      </c>
      <c r="C278" s="87" t="s">
        <v>548</v>
      </c>
      <c r="D278" s="594" t="s">
        <v>1365</v>
      </c>
      <c r="E278" s="595">
        <v>1</v>
      </c>
      <c r="F278" s="82"/>
      <c r="G278" s="594" t="s">
        <v>1491</v>
      </c>
      <c r="H278" s="107">
        <f>'Фин потребн по годам'!C277</f>
        <v>24024</v>
      </c>
      <c r="I278" s="86"/>
      <c r="J278" s="159" t="s">
        <v>349</v>
      </c>
      <c r="K278" s="538"/>
    </row>
    <row r="279" spans="1:11" ht="56.25" x14ac:dyDescent="0.25">
      <c r="A279" s="552">
        <v>260</v>
      </c>
      <c r="B279" s="624" t="s">
        <v>1507</v>
      </c>
      <c r="C279" s="87" t="s">
        <v>548</v>
      </c>
      <c r="D279" s="594" t="s">
        <v>1365</v>
      </c>
      <c r="E279" s="595">
        <v>1</v>
      </c>
      <c r="F279" s="82"/>
      <c r="G279" s="594" t="s">
        <v>1491</v>
      </c>
      <c r="H279" s="107">
        <f>'Фин потребн по годам'!C278</f>
        <v>34821</v>
      </c>
      <c r="I279" s="86"/>
      <c r="J279" s="159" t="s">
        <v>349</v>
      </c>
      <c r="K279" s="538"/>
    </row>
    <row r="280" spans="1:11" ht="45" x14ac:dyDescent="0.25">
      <c r="A280" s="552">
        <v>261</v>
      </c>
      <c r="B280" s="596" t="s">
        <v>1352</v>
      </c>
      <c r="C280" s="159"/>
      <c r="D280" s="594" t="s">
        <v>759</v>
      </c>
      <c r="E280" s="595"/>
      <c r="F280" s="82"/>
      <c r="G280" s="594" t="s">
        <v>760</v>
      </c>
      <c r="H280" s="107">
        <f>'Фин потребн по годам'!C279</f>
        <v>1849841.05</v>
      </c>
      <c r="I280" s="86"/>
      <c r="J280" s="701"/>
      <c r="K280" s="538"/>
    </row>
    <row r="281" spans="1:11" ht="146.25" x14ac:dyDescent="0.25">
      <c r="A281" s="552">
        <v>262</v>
      </c>
      <c r="B281" s="702" t="s">
        <v>762</v>
      </c>
      <c r="C281" s="703"/>
      <c r="D281" s="704" t="s">
        <v>759</v>
      </c>
      <c r="E281" s="705">
        <v>6.82</v>
      </c>
      <c r="F281" s="706">
        <v>300</v>
      </c>
      <c r="G281" s="704" t="s">
        <v>760</v>
      </c>
      <c r="H281" s="707">
        <v>444758.74</v>
      </c>
      <c r="I281" s="704" t="s">
        <v>669</v>
      </c>
      <c r="J281" s="708" t="s">
        <v>927</v>
      </c>
      <c r="K281" s="538"/>
    </row>
    <row r="282" spans="1:11" ht="135" x14ac:dyDescent="0.25">
      <c r="A282" s="552">
        <v>263</v>
      </c>
      <c r="B282" s="617" t="s">
        <v>763</v>
      </c>
      <c r="C282" s="603"/>
      <c r="D282" s="604" t="s">
        <v>759</v>
      </c>
      <c r="E282" s="709">
        <v>16</v>
      </c>
      <c r="F282" s="662">
        <v>100</v>
      </c>
      <c r="G282" s="604" t="s">
        <v>760</v>
      </c>
      <c r="H282" s="609">
        <v>455345.49</v>
      </c>
      <c r="I282" s="604" t="s">
        <v>761</v>
      </c>
      <c r="J282" s="553" t="s">
        <v>968</v>
      </c>
      <c r="K282" s="538"/>
    </row>
    <row r="283" spans="1:11" ht="146.25" x14ac:dyDescent="0.25">
      <c r="A283" s="552">
        <v>264</v>
      </c>
      <c r="B283" s="603" t="s">
        <v>969</v>
      </c>
      <c r="C283" s="603"/>
      <c r="D283" s="604" t="s">
        <v>759</v>
      </c>
      <c r="E283" s="709">
        <v>73.010000000000005</v>
      </c>
      <c r="F283" s="662">
        <v>300</v>
      </c>
      <c r="G283" s="604" t="s">
        <v>760</v>
      </c>
      <c r="H283" s="609">
        <v>4761266.2300000004</v>
      </c>
      <c r="I283" s="604" t="s">
        <v>669</v>
      </c>
      <c r="J283" s="553" t="s">
        <v>927</v>
      </c>
      <c r="K283" s="538"/>
    </row>
    <row r="284" spans="1:11" ht="146.25" x14ac:dyDescent="0.25">
      <c r="A284" s="552">
        <v>265</v>
      </c>
      <c r="B284" s="617" t="s">
        <v>764</v>
      </c>
      <c r="C284" s="603"/>
      <c r="D284" s="604" t="s">
        <v>759</v>
      </c>
      <c r="E284" s="709">
        <v>18.62</v>
      </c>
      <c r="F284" s="662">
        <v>300</v>
      </c>
      <c r="G284" s="604" t="s">
        <v>760</v>
      </c>
      <c r="H284" s="609">
        <v>1214282.6599999999</v>
      </c>
      <c r="I284" s="654" t="s">
        <v>669</v>
      </c>
      <c r="J284" s="553" t="s">
        <v>927</v>
      </c>
      <c r="K284" s="538"/>
    </row>
    <row r="285" spans="1:11" ht="146.25" x14ac:dyDescent="0.25">
      <c r="A285" s="552">
        <v>266</v>
      </c>
      <c r="B285" s="617" t="s">
        <v>765</v>
      </c>
      <c r="C285" s="603"/>
      <c r="D285" s="604" t="s">
        <v>759</v>
      </c>
      <c r="E285" s="709">
        <v>5.52</v>
      </c>
      <c r="F285" s="662">
        <v>300</v>
      </c>
      <c r="G285" s="604" t="s">
        <v>760</v>
      </c>
      <c r="H285" s="609">
        <v>359980.68</v>
      </c>
      <c r="I285" s="654" t="s">
        <v>669</v>
      </c>
      <c r="J285" s="553" t="s">
        <v>927</v>
      </c>
      <c r="K285" s="538"/>
    </row>
    <row r="286" spans="1:11" ht="146.25" x14ac:dyDescent="0.25">
      <c r="A286" s="552">
        <v>267</v>
      </c>
      <c r="B286" s="617" t="s">
        <v>766</v>
      </c>
      <c r="C286" s="603"/>
      <c r="D286" s="604" t="s">
        <v>759</v>
      </c>
      <c r="E286" s="709">
        <v>25.3</v>
      </c>
      <c r="F286" s="662">
        <v>300</v>
      </c>
      <c r="G286" s="604" t="s">
        <v>760</v>
      </c>
      <c r="H286" s="609">
        <v>1649911.46</v>
      </c>
      <c r="I286" s="654" t="s">
        <v>669</v>
      </c>
      <c r="J286" s="553" t="s">
        <v>927</v>
      </c>
      <c r="K286" s="538"/>
    </row>
    <row r="287" spans="1:11" ht="146.25" x14ac:dyDescent="0.25">
      <c r="A287" s="552">
        <v>268</v>
      </c>
      <c r="B287" s="617" t="s">
        <v>767</v>
      </c>
      <c r="C287" s="603"/>
      <c r="D287" s="604" t="s">
        <v>759</v>
      </c>
      <c r="E287" s="709">
        <v>4.99</v>
      </c>
      <c r="F287" s="662">
        <v>300</v>
      </c>
      <c r="G287" s="604" t="s">
        <v>760</v>
      </c>
      <c r="H287" s="609">
        <v>325417.32</v>
      </c>
      <c r="I287" s="654" t="s">
        <v>669</v>
      </c>
      <c r="J287" s="553" t="s">
        <v>927</v>
      </c>
      <c r="K287" s="538"/>
    </row>
    <row r="288" spans="1:11" ht="146.25" x14ac:dyDescent="0.25">
      <c r="A288" s="552">
        <v>269</v>
      </c>
      <c r="B288" s="617" t="s">
        <v>10</v>
      </c>
      <c r="C288" s="603"/>
      <c r="D288" s="604" t="s">
        <v>759</v>
      </c>
      <c r="E288" s="709">
        <v>63</v>
      </c>
      <c r="F288" s="662">
        <v>300</v>
      </c>
      <c r="G288" s="604" t="s">
        <v>760</v>
      </c>
      <c r="H288" s="609">
        <v>4108475.17</v>
      </c>
      <c r="I288" s="654" t="s">
        <v>669</v>
      </c>
      <c r="J288" s="606" t="s">
        <v>11</v>
      </c>
      <c r="K288" s="538"/>
    </row>
    <row r="289" spans="1:11" ht="135" x14ac:dyDescent="0.25">
      <c r="A289" s="552">
        <v>270</v>
      </c>
      <c r="B289" s="617" t="s">
        <v>768</v>
      </c>
      <c r="C289" s="603"/>
      <c r="D289" s="604" t="s">
        <v>759</v>
      </c>
      <c r="E289" s="709">
        <v>65</v>
      </c>
      <c r="F289" s="662">
        <v>100</v>
      </c>
      <c r="G289" s="604" t="s">
        <v>760</v>
      </c>
      <c r="H289" s="609">
        <v>1849841.05</v>
      </c>
      <c r="I289" s="710" t="s">
        <v>761</v>
      </c>
      <c r="J289" s="553" t="s">
        <v>968</v>
      </c>
      <c r="K289" s="538"/>
    </row>
    <row r="290" spans="1:11" ht="135" x14ac:dyDescent="0.25">
      <c r="A290" s="552">
        <v>271</v>
      </c>
      <c r="B290" s="617" t="s">
        <v>769</v>
      </c>
      <c r="C290" s="603"/>
      <c r="D290" s="604" t="s">
        <v>759</v>
      </c>
      <c r="E290" s="709">
        <v>34.56</v>
      </c>
      <c r="F290" s="662">
        <v>100</v>
      </c>
      <c r="G290" s="604" t="s">
        <v>760</v>
      </c>
      <c r="H290" s="609">
        <v>983546.26</v>
      </c>
      <c r="I290" s="710" t="s">
        <v>761</v>
      </c>
      <c r="J290" s="553" t="s">
        <v>968</v>
      </c>
      <c r="K290" s="538"/>
    </row>
    <row r="291" spans="1:11" ht="135" x14ac:dyDescent="0.25">
      <c r="A291" s="552">
        <v>272</v>
      </c>
      <c r="B291" s="617" t="s">
        <v>1057</v>
      </c>
      <c r="C291" s="603"/>
      <c r="D291" s="604" t="s">
        <v>759</v>
      </c>
      <c r="E291" s="709">
        <v>6.08</v>
      </c>
      <c r="F291" s="662">
        <v>100</v>
      </c>
      <c r="G291" s="604" t="s">
        <v>760</v>
      </c>
      <c r="H291" s="609">
        <v>173031.29</v>
      </c>
      <c r="I291" s="710" t="s">
        <v>761</v>
      </c>
      <c r="J291" s="553" t="s">
        <v>968</v>
      </c>
      <c r="K291" s="538"/>
    </row>
    <row r="292" spans="1:11" ht="146.25" x14ac:dyDescent="0.25">
      <c r="A292" s="552">
        <v>273</v>
      </c>
      <c r="B292" s="617" t="s">
        <v>770</v>
      </c>
      <c r="C292" s="603"/>
      <c r="D292" s="604" t="s">
        <v>759</v>
      </c>
      <c r="E292" s="605">
        <v>9.98</v>
      </c>
      <c r="F292" s="662">
        <v>300</v>
      </c>
      <c r="G292" s="604" t="s">
        <v>760</v>
      </c>
      <c r="H292" s="609">
        <v>650834.64</v>
      </c>
      <c r="I292" s="604" t="s">
        <v>669</v>
      </c>
      <c r="J292" s="553" t="s">
        <v>927</v>
      </c>
      <c r="K292" s="538"/>
    </row>
    <row r="293" spans="1:11" ht="135" x14ac:dyDescent="0.25">
      <c r="A293" s="552">
        <v>274</v>
      </c>
      <c r="B293" s="617" t="s">
        <v>771</v>
      </c>
      <c r="C293" s="603"/>
      <c r="D293" s="604" t="s">
        <v>759</v>
      </c>
      <c r="E293" s="605">
        <v>3.94</v>
      </c>
      <c r="F293" s="662">
        <v>100</v>
      </c>
      <c r="G293" s="604" t="s">
        <v>760</v>
      </c>
      <c r="H293" s="609">
        <v>112128.83</v>
      </c>
      <c r="I293" s="604" t="s">
        <v>761</v>
      </c>
      <c r="J293" s="553" t="s">
        <v>968</v>
      </c>
      <c r="K293" s="538"/>
    </row>
    <row r="294" spans="1:11" ht="146.25" x14ac:dyDescent="0.25">
      <c r="A294" s="552">
        <v>275</v>
      </c>
      <c r="B294" s="617" t="s">
        <v>1058</v>
      </c>
      <c r="C294" s="603"/>
      <c r="D294" s="610" t="s">
        <v>759</v>
      </c>
      <c r="E294" s="692">
        <v>6.38</v>
      </c>
      <c r="F294" s="693">
        <v>300</v>
      </c>
      <c r="G294" s="610" t="s">
        <v>760</v>
      </c>
      <c r="H294" s="695">
        <v>416064.63</v>
      </c>
      <c r="I294" s="610" t="s">
        <v>669</v>
      </c>
      <c r="J294" s="553" t="s">
        <v>927</v>
      </c>
      <c r="K294" s="538"/>
    </row>
    <row r="295" spans="1:11" ht="146.25" x14ac:dyDescent="0.25">
      <c r="A295" s="552">
        <v>276</v>
      </c>
      <c r="B295" s="617" t="s">
        <v>772</v>
      </c>
      <c r="C295" s="603"/>
      <c r="D295" s="604" t="s">
        <v>759</v>
      </c>
      <c r="E295" s="605">
        <v>124.13</v>
      </c>
      <c r="F295" s="662">
        <v>300</v>
      </c>
      <c r="G295" s="604" t="s">
        <v>760</v>
      </c>
      <c r="H295" s="609">
        <v>8095000.3700000001</v>
      </c>
      <c r="I295" s="654" t="s">
        <v>669</v>
      </c>
      <c r="J295" s="553" t="s">
        <v>927</v>
      </c>
      <c r="K295" s="538"/>
    </row>
    <row r="296" spans="1:11" ht="146.25" x14ac:dyDescent="0.25">
      <c r="A296" s="552">
        <v>277</v>
      </c>
      <c r="B296" s="617" t="s">
        <v>773</v>
      </c>
      <c r="C296" s="603"/>
      <c r="D296" s="604" t="s">
        <v>759</v>
      </c>
      <c r="E296" s="605">
        <v>120.58</v>
      </c>
      <c r="F296" s="662">
        <v>300</v>
      </c>
      <c r="G296" s="604" t="s">
        <v>760</v>
      </c>
      <c r="H296" s="609">
        <v>7863491.0499999998</v>
      </c>
      <c r="I296" s="654" t="s">
        <v>669</v>
      </c>
      <c r="J296" s="553" t="s">
        <v>927</v>
      </c>
      <c r="K296" s="538"/>
    </row>
    <row r="297" spans="1:11" ht="146.25" x14ac:dyDescent="0.25">
      <c r="A297" s="552">
        <v>278</v>
      </c>
      <c r="B297" s="617" t="s">
        <v>774</v>
      </c>
      <c r="C297" s="603"/>
      <c r="D297" s="604" t="s">
        <v>759</v>
      </c>
      <c r="E297" s="709">
        <v>9.7899999999999991</v>
      </c>
      <c r="F297" s="662">
        <v>300</v>
      </c>
      <c r="G297" s="604" t="s">
        <v>760</v>
      </c>
      <c r="H297" s="609">
        <v>638444</v>
      </c>
      <c r="I297" s="654" t="s">
        <v>669</v>
      </c>
      <c r="J297" s="553" t="s">
        <v>927</v>
      </c>
      <c r="K297" s="538"/>
    </row>
    <row r="298" spans="1:11" ht="146.25" x14ac:dyDescent="0.25">
      <c r="A298" s="552">
        <v>279</v>
      </c>
      <c r="B298" s="617" t="s">
        <v>775</v>
      </c>
      <c r="C298" s="603"/>
      <c r="D298" s="604" t="s">
        <v>759</v>
      </c>
      <c r="E298" s="709">
        <v>71.040000000000006</v>
      </c>
      <c r="F298" s="662">
        <v>300</v>
      </c>
      <c r="G298" s="604" t="s">
        <v>760</v>
      </c>
      <c r="H298" s="609">
        <v>4632794.8600000003</v>
      </c>
      <c r="I298" s="654" t="s">
        <v>669</v>
      </c>
      <c r="J298" s="553" t="s">
        <v>927</v>
      </c>
      <c r="K298" s="538"/>
    </row>
    <row r="299" spans="1:11" ht="146.25" x14ac:dyDescent="0.25">
      <c r="A299" s="552">
        <v>280</v>
      </c>
      <c r="B299" s="617" t="s">
        <v>776</v>
      </c>
      <c r="C299" s="603"/>
      <c r="D299" s="604" t="s">
        <v>759</v>
      </c>
      <c r="E299" s="709">
        <v>75.89</v>
      </c>
      <c r="F299" s="662">
        <v>300</v>
      </c>
      <c r="G299" s="604" t="s">
        <v>760</v>
      </c>
      <c r="H299" s="609">
        <v>4949082.24</v>
      </c>
      <c r="I299" s="654" t="s">
        <v>669</v>
      </c>
      <c r="J299" s="606" t="s">
        <v>12</v>
      </c>
      <c r="K299" s="538"/>
    </row>
    <row r="300" spans="1:11" ht="135" x14ac:dyDescent="0.25">
      <c r="A300" s="552">
        <v>281</v>
      </c>
      <c r="B300" s="617" t="s">
        <v>777</v>
      </c>
      <c r="C300" s="603"/>
      <c r="D300" s="604" t="s">
        <v>759</v>
      </c>
      <c r="E300" s="709">
        <v>9.1199999999999992</v>
      </c>
      <c r="F300" s="662">
        <v>100</v>
      </c>
      <c r="G300" s="604" t="s">
        <v>760</v>
      </c>
      <c r="H300" s="609">
        <v>259546.93</v>
      </c>
      <c r="I300" s="710" t="s">
        <v>761</v>
      </c>
      <c r="J300" s="553" t="s">
        <v>968</v>
      </c>
      <c r="K300" s="538"/>
    </row>
    <row r="301" spans="1:11" ht="135" x14ac:dyDescent="0.25">
      <c r="A301" s="552">
        <v>282</v>
      </c>
      <c r="B301" s="617" t="s">
        <v>778</v>
      </c>
      <c r="C301" s="603"/>
      <c r="D301" s="604" t="s">
        <v>759</v>
      </c>
      <c r="E301" s="709">
        <v>47.55</v>
      </c>
      <c r="F301" s="662">
        <v>100</v>
      </c>
      <c r="G301" s="604" t="s">
        <v>760</v>
      </c>
      <c r="H301" s="609">
        <v>1353229.88</v>
      </c>
      <c r="I301" s="710" t="s">
        <v>761</v>
      </c>
      <c r="J301" s="553" t="s">
        <v>968</v>
      </c>
      <c r="K301" s="538"/>
    </row>
    <row r="302" spans="1:11" ht="135" x14ac:dyDescent="0.25">
      <c r="A302" s="552">
        <v>283</v>
      </c>
      <c r="B302" s="649" t="s">
        <v>779</v>
      </c>
      <c r="C302" s="611"/>
      <c r="D302" s="629" t="s">
        <v>759</v>
      </c>
      <c r="E302" s="711">
        <v>38</v>
      </c>
      <c r="F302" s="712">
        <v>100</v>
      </c>
      <c r="G302" s="629" t="s">
        <v>760</v>
      </c>
      <c r="H302" s="713">
        <v>1081445.54</v>
      </c>
      <c r="I302" s="632" t="s">
        <v>761</v>
      </c>
      <c r="J302" s="553" t="s">
        <v>968</v>
      </c>
      <c r="K302" s="538"/>
    </row>
    <row r="303" spans="1:11" ht="135" x14ac:dyDescent="0.25">
      <c r="A303" s="552">
        <v>284</v>
      </c>
      <c r="B303" s="617" t="s">
        <v>780</v>
      </c>
      <c r="C303" s="603"/>
      <c r="D303" s="604" t="s">
        <v>759</v>
      </c>
      <c r="E303" s="709">
        <v>4</v>
      </c>
      <c r="F303" s="662">
        <v>100</v>
      </c>
      <c r="G303" s="604" t="s">
        <v>760</v>
      </c>
      <c r="H303" s="609">
        <v>113836.37</v>
      </c>
      <c r="I303" s="710" t="s">
        <v>761</v>
      </c>
      <c r="J303" s="553" t="s">
        <v>968</v>
      </c>
      <c r="K303" s="538"/>
    </row>
    <row r="304" spans="1:11" ht="135" x14ac:dyDescent="0.25">
      <c r="A304" s="552">
        <v>285</v>
      </c>
      <c r="B304" s="617" t="s">
        <v>781</v>
      </c>
      <c r="C304" s="603"/>
      <c r="D304" s="604" t="s">
        <v>759</v>
      </c>
      <c r="E304" s="714">
        <v>83.37</v>
      </c>
      <c r="F304" s="662">
        <v>100</v>
      </c>
      <c r="G304" s="604" t="s">
        <v>760</v>
      </c>
      <c r="H304" s="609">
        <v>2372663.0499999998</v>
      </c>
      <c r="I304" s="710" t="s">
        <v>761</v>
      </c>
      <c r="J304" s="553" t="s">
        <v>968</v>
      </c>
      <c r="K304" s="538"/>
    </row>
    <row r="305" spans="1:11" ht="22.5" x14ac:dyDescent="0.25">
      <c r="A305" s="552">
        <v>286</v>
      </c>
      <c r="B305" s="603" t="s">
        <v>971</v>
      </c>
      <c r="C305" s="603"/>
      <c r="D305" s="610" t="s">
        <v>759</v>
      </c>
      <c r="E305" s="715"/>
      <c r="F305" s="603"/>
      <c r="G305" s="610" t="s">
        <v>760</v>
      </c>
      <c r="H305" s="692">
        <v>0</v>
      </c>
      <c r="I305" s="603"/>
      <c r="J305" s="603"/>
      <c r="K305" s="538"/>
    </row>
    <row r="306" spans="1:11" ht="33.75" x14ac:dyDescent="0.25">
      <c r="A306" s="552">
        <v>287</v>
      </c>
      <c r="B306" s="649" t="s">
        <v>1059</v>
      </c>
      <c r="C306" s="611"/>
      <c r="D306" s="629" t="s">
        <v>759</v>
      </c>
      <c r="E306" s="715"/>
      <c r="F306" s="614"/>
      <c r="G306" s="629" t="s">
        <v>760</v>
      </c>
      <c r="H306" s="630">
        <v>0</v>
      </c>
      <c r="I306" s="614"/>
      <c r="J306" s="614"/>
      <c r="K306" s="538"/>
    </row>
    <row r="307" spans="1:11" ht="135" x14ac:dyDescent="0.25">
      <c r="A307" s="552">
        <v>288</v>
      </c>
      <c r="B307" s="617" t="s">
        <v>782</v>
      </c>
      <c r="C307" s="603"/>
      <c r="D307" s="604" t="s">
        <v>759</v>
      </c>
      <c r="E307" s="716">
        <v>3.55</v>
      </c>
      <c r="F307" s="662">
        <v>100</v>
      </c>
      <c r="G307" s="604" t="s">
        <v>760</v>
      </c>
      <c r="H307" s="609">
        <v>100915.94</v>
      </c>
      <c r="I307" s="710" t="s">
        <v>761</v>
      </c>
      <c r="J307" s="553" t="s">
        <v>968</v>
      </c>
      <c r="K307" s="538"/>
    </row>
    <row r="308" spans="1:11" ht="135" x14ac:dyDescent="0.25">
      <c r="A308" s="552">
        <v>289</v>
      </c>
      <c r="B308" s="617" t="s">
        <v>783</v>
      </c>
      <c r="C308" s="603"/>
      <c r="D308" s="717" t="s">
        <v>759</v>
      </c>
      <c r="E308" s="599">
        <v>19.37</v>
      </c>
      <c r="F308" s="718">
        <v>100</v>
      </c>
      <c r="G308" s="604" t="s">
        <v>760</v>
      </c>
      <c r="H308" s="609">
        <v>551338.01</v>
      </c>
      <c r="I308" s="710" t="s">
        <v>761</v>
      </c>
      <c r="J308" s="553" t="s">
        <v>968</v>
      </c>
      <c r="K308" s="538"/>
    </row>
    <row r="309" spans="1:11" ht="35.25" customHeight="1" x14ac:dyDescent="0.25">
      <c r="A309" s="552">
        <v>290</v>
      </c>
      <c r="B309" s="603" t="s">
        <v>972</v>
      </c>
      <c r="C309" s="603"/>
      <c r="D309" s="717" t="s">
        <v>759</v>
      </c>
      <c r="E309" s="599"/>
      <c r="F309" s="719"/>
      <c r="G309" s="604" t="s">
        <v>760</v>
      </c>
      <c r="H309" s="605">
        <v>0</v>
      </c>
      <c r="I309" s="553"/>
      <c r="J309" s="553"/>
      <c r="K309" s="538"/>
    </row>
    <row r="310" spans="1:11" ht="22.5" x14ac:dyDescent="0.25">
      <c r="A310" s="552">
        <v>291</v>
      </c>
      <c r="B310" s="603" t="s">
        <v>973</v>
      </c>
      <c r="C310" s="603"/>
      <c r="D310" s="717" t="s">
        <v>759</v>
      </c>
      <c r="E310" s="599"/>
      <c r="F310" s="719"/>
      <c r="G310" s="604" t="s">
        <v>760</v>
      </c>
      <c r="H310" s="605">
        <v>0</v>
      </c>
      <c r="I310" s="553"/>
      <c r="J310" s="553"/>
      <c r="K310" s="538"/>
    </row>
    <row r="311" spans="1:11" ht="146.25" x14ac:dyDescent="0.25">
      <c r="A311" s="552">
        <v>292</v>
      </c>
      <c r="B311" s="617" t="s">
        <v>784</v>
      </c>
      <c r="C311" s="603"/>
      <c r="D311" s="604" t="s">
        <v>759</v>
      </c>
      <c r="E311" s="720">
        <v>3.04</v>
      </c>
      <c r="F311" s="662">
        <v>300</v>
      </c>
      <c r="G311" s="604" t="s">
        <v>760</v>
      </c>
      <c r="H311" s="609">
        <v>198380.66</v>
      </c>
      <c r="I311" s="654" t="s">
        <v>669</v>
      </c>
      <c r="J311" s="553" t="s">
        <v>927</v>
      </c>
      <c r="K311" s="538"/>
    </row>
    <row r="312" spans="1:11" ht="146.25" x14ac:dyDescent="0.25">
      <c r="A312" s="552">
        <v>293</v>
      </c>
      <c r="B312" s="617" t="s">
        <v>785</v>
      </c>
      <c r="C312" s="603"/>
      <c r="D312" s="604" t="s">
        <v>759</v>
      </c>
      <c r="E312" s="605">
        <v>1.21</v>
      </c>
      <c r="F312" s="662">
        <v>300</v>
      </c>
      <c r="G312" s="604" t="s">
        <v>760</v>
      </c>
      <c r="H312" s="609">
        <v>78843.600000000006</v>
      </c>
      <c r="I312" s="654" t="s">
        <v>669</v>
      </c>
      <c r="J312" s="553" t="s">
        <v>927</v>
      </c>
      <c r="K312" s="538"/>
    </row>
    <row r="313" spans="1:11" ht="146.25" x14ac:dyDescent="0.25">
      <c r="A313" s="552">
        <v>294</v>
      </c>
      <c r="B313" s="617" t="s">
        <v>786</v>
      </c>
      <c r="C313" s="603"/>
      <c r="D313" s="604" t="s">
        <v>759</v>
      </c>
      <c r="E313" s="605">
        <v>1.33</v>
      </c>
      <c r="F313" s="662">
        <v>300</v>
      </c>
      <c r="G313" s="604" t="s">
        <v>760</v>
      </c>
      <c r="H313" s="609">
        <v>86473.62</v>
      </c>
      <c r="I313" s="654" t="s">
        <v>669</v>
      </c>
      <c r="J313" s="553" t="s">
        <v>927</v>
      </c>
      <c r="K313" s="538"/>
    </row>
    <row r="314" spans="1:11" ht="146.25" x14ac:dyDescent="0.25">
      <c r="A314" s="552">
        <v>295</v>
      </c>
      <c r="B314" s="617" t="s">
        <v>787</v>
      </c>
      <c r="C314" s="603"/>
      <c r="D314" s="604" t="s">
        <v>759</v>
      </c>
      <c r="E314" s="605">
        <v>1.0900000000000001</v>
      </c>
      <c r="F314" s="662">
        <v>300</v>
      </c>
      <c r="G314" s="604" t="s">
        <v>760</v>
      </c>
      <c r="H314" s="672">
        <v>71213.570000000007</v>
      </c>
      <c r="I314" s="654" t="s">
        <v>669</v>
      </c>
      <c r="J314" s="553" t="s">
        <v>927</v>
      </c>
      <c r="K314" s="538"/>
    </row>
    <row r="315" spans="1:11" ht="146.25" x14ac:dyDescent="0.25">
      <c r="A315" s="552">
        <v>296</v>
      </c>
      <c r="B315" s="617" t="s">
        <v>788</v>
      </c>
      <c r="C315" s="603"/>
      <c r="D315" s="604" t="s">
        <v>759</v>
      </c>
      <c r="E315" s="605">
        <v>1.05</v>
      </c>
      <c r="F315" s="662">
        <v>300</v>
      </c>
      <c r="G315" s="604" t="s">
        <v>760</v>
      </c>
      <c r="H315" s="672">
        <v>68670.23</v>
      </c>
      <c r="I315" s="654" t="s">
        <v>669</v>
      </c>
      <c r="J315" s="553" t="s">
        <v>927</v>
      </c>
      <c r="K315" s="538"/>
    </row>
    <row r="316" spans="1:11" ht="146.25" x14ac:dyDescent="0.25">
      <c r="A316" s="552">
        <v>297</v>
      </c>
      <c r="B316" s="617" t="s">
        <v>1060</v>
      </c>
      <c r="C316" s="603"/>
      <c r="D316" s="610" t="s">
        <v>759</v>
      </c>
      <c r="E316" s="692">
        <v>0.86</v>
      </c>
      <c r="F316" s="693">
        <v>300</v>
      </c>
      <c r="G316" s="610" t="s">
        <v>760</v>
      </c>
      <c r="H316" s="721">
        <v>55953.52</v>
      </c>
      <c r="I316" s="670" t="s">
        <v>669</v>
      </c>
      <c r="J316" s="553" t="s">
        <v>927</v>
      </c>
      <c r="K316" s="538"/>
    </row>
    <row r="317" spans="1:11" ht="146.25" x14ac:dyDescent="0.25">
      <c r="A317" s="552">
        <v>298</v>
      </c>
      <c r="B317" s="603" t="s">
        <v>974</v>
      </c>
      <c r="C317" s="603"/>
      <c r="D317" s="604" t="s">
        <v>759</v>
      </c>
      <c r="E317" s="605">
        <v>8.39</v>
      </c>
      <c r="F317" s="662">
        <v>300</v>
      </c>
      <c r="G317" s="604" t="s">
        <v>760</v>
      </c>
      <c r="H317" s="609">
        <v>546818.48</v>
      </c>
      <c r="I317" s="654" t="s">
        <v>669</v>
      </c>
      <c r="J317" s="553" t="s">
        <v>927</v>
      </c>
      <c r="K317" s="538"/>
    </row>
    <row r="318" spans="1:11" ht="146.25" x14ac:dyDescent="0.25">
      <c r="A318" s="552">
        <v>299</v>
      </c>
      <c r="B318" s="617" t="s">
        <v>789</v>
      </c>
      <c r="C318" s="603"/>
      <c r="D318" s="604" t="s">
        <v>759</v>
      </c>
      <c r="E318" s="605">
        <v>0.9</v>
      </c>
      <c r="F318" s="662">
        <v>300</v>
      </c>
      <c r="G318" s="604" t="s">
        <v>760</v>
      </c>
      <c r="H318" s="609">
        <v>58496.86</v>
      </c>
      <c r="I318" s="654" t="s">
        <v>669</v>
      </c>
      <c r="J318" s="553" t="s">
        <v>927</v>
      </c>
      <c r="K318" s="538"/>
    </row>
    <row r="319" spans="1:11" ht="146.25" x14ac:dyDescent="0.25">
      <c r="A319" s="552">
        <v>300</v>
      </c>
      <c r="B319" s="617" t="s">
        <v>790</v>
      </c>
      <c r="C319" s="603"/>
      <c r="D319" s="604" t="s">
        <v>759</v>
      </c>
      <c r="E319" s="605">
        <v>1.29</v>
      </c>
      <c r="F319" s="662">
        <v>300</v>
      </c>
      <c r="G319" s="604" t="s">
        <v>760</v>
      </c>
      <c r="H319" s="609">
        <v>83930.28</v>
      </c>
      <c r="I319" s="654" t="s">
        <v>669</v>
      </c>
      <c r="J319" s="553" t="s">
        <v>927</v>
      </c>
      <c r="K319" s="538"/>
    </row>
    <row r="320" spans="1:11" ht="146.25" x14ac:dyDescent="0.25">
      <c r="A320" s="552">
        <v>301</v>
      </c>
      <c r="B320" s="617" t="s">
        <v>791</v>
      </c>
      <c r="C320" s="603"/>
      <c r="D320" s="604" t="s">
        <v>759</v>
      </c>
      <c r="E320" s="605">
        <v>0.66</v>
      </c>
      <c r="F320" s="662">
        <v>300</v>
      </c>
      <c r="G320" s="604" t="s">
        <v>760</v>
      </c>
      <c r="H320" s="609">
        <v>43236.81</v>
      </c>
      <c r="I320" s="654" t="s">
        <v>669</v>
      </c>
      <c r="J320" s="553" t="s">
        <v>927</v>
      </c>
      <c r="K320" s="538"/>
    </row>
    <row r="321" spans="1:11" ht="146.25" x14ac:dyDescent="0.25">
      <c r="A321" s="552">
        <v>302</v>
      </c>
      <c r="B321" s="617" t="s">
        <v>1061</v>
      </c>
      <c r="C321" s="603"/>
      <c r="D321" s="610" t="s">
        <v>759</v>
      </c>
      <c r="E321" s="692">
        <v>2.15</v>
      </c>
      <c r="F321" s="693">
        <v>300</v>
      </c>
      <c r="G321" s="610" t="s">
        <v>760</v>
      </c>
      <c r="H321" s="695">
        <v>139883.79999999999</v>
      </c>
      <c r="I321" s="670" t="s">
        <v>669</v>
      </c>
      <c r="J321" s="553" t="s">
        <v>927</v>
      </c>
      <c r="K321" s="538"/>
    </row>
    <row r="322" spans="1:11" ht="146.25" x14ac:dyDescent="0.25">
      <c r="A322" s="552">
        <v>303</v>
      </c>
      <c r="B322" s="617" t="s">
        <v>792</v>
      </c>
      <c r="C322" s="603"/>
      <c r="D322" s="604" t="s">
        <v>759</v>
      </c>
      <c r="E322" s="605">
        <v>1.99</v>
      </c>
      <c r="F322" s="662">
        <v>300</v>
      </c>
      <c r="G322" s="604" t="s">
        <v>760</v>
      </c>
      <c r="H322" s="609">
        <v>129710.43</v>
      </c>
      <c r="I322" s="654" t="s">
        <v>669</v>
      </c>
      <c r="J322" s="553" t="s">
        <v>927</v>
      </c>
      <c r="K322" s="538"/>
    </row>
    <row r="323" spans="1:11" ht="146.25" x14ac:dyDescent="0.25">
      <c r="A323" s="552">
        <v>304</v>
      </c>
      <c r="B323" s="617" t="s">
        <v>793</v>
      </c>
      <c r="C323" s="603"/>
      <c r="D323" s="604" t="s">
        <v>759</v>
      </c>
      <c r="E323" s="605">
        <v>0.66</v>
      </c>
      <c r="F323" s="662">
        <v>300</v>
      </c>
      <c r="G323" s="604" t="s">
        <v>760</v>
      </c>
      <c r="H323" s="609">
        <v>43236.81</v>
      </c>
      <c r="I323" s="654" t="s">
        <v>669</v>
      </c>
      <c r="J323" s="553" t="s">
        <v>927</v>
      </c>
      <c r="K323" s="538"/>
    </row>
    <row r="324" spans="1:11" ht="146.25" x14ac:dyDescent="0.25">
      <c r="A324" s="552">
        <v>305</v>
      </c>
      <c r="B324" s="617" t="s">
        <v>794</v>
      </c>
      <c r="C324" s="603"/>
      <c r="D324" s="604" t="s">
        <v>759</v>
      </c>
      <c r="E324" s="605">
        <v>0.23</v>
      </c>
      <c r="F324" s="662">
        <v>300</v>
      </c>
      <c r="G324" s="604" t="s">
        <v>760</v>
      </c>
      <c r="H324" s="609">
        <v>15260.05</v>
      </c>
      <c r="I324" s="654" t="s">
        <v>669</v>
      </c>
      <c r="J324" s="553" t="s">
        <v>927</v>
      </c>
      <c r="K324" s="538"/>
    </row>
    <row r="325" spans="1:11" ht="146.25" x14ac:dyDescent="0.25">
      <c r="A325" s="552">
        <v>306</v>
      </c>
      <c r="B325" s="617" t="s">
        <v>795</v>
      </c>
      <c r="C325" s="603"/>
      <c r="D325" s="604" t="s">
        <v>759</v>
      </c>
      <c r="E325" s="605">
        <v>0.23</v>
      </c>
      <c r="F325" s="662">
        <v>300</v>
      </c>
      <c r="G325" s="604" t="s">
        <v>760</v>
      </c>
      <c r="H325" s="609">
        <v>15260.05</v>
      </c>
      <c r="I325" s="654" t="s">
        <v>669</v>
      </c>
      <c r="J325" s="553" t="s">
        <v>927</v>
      </c>
      <c r="K325" s="538"/>
    </row>
    <row r="326" spans="1:11" ht="146.25" x14ac:dyDescent="0.25">
      <c r="A326" s="552">
        <v>307</v>
      </c>
      <c r="B326" s="617" t="s">
        <v>1062</v>
      </c>
      <c r="C326" s="603"/>
      <c r="D326" s="604" t="s">
        <v>759</v>
      </c>
      <c r="E326" s="605">
        <v>1.56</v>
      </c>
      <c r="F326" s="662">
        <v>300</v>
      </c>
      <c r="G326" s="604" t="s">
        <v>760</v>
      </c>
      <c r="H326" s="609">
        <v>101733.67</v>
      </c>
      <c r="I326" s="654" t="s">
        <v>669</v>
      </c>
      <c r="J326" s="553" t="s">
        <v>927</v>
      </c>
      <c r="K326" s="538"/>
    </row>
    <row r="327" spans="1:11" ht="146.25" x14ac:dyDescent="0.25">
      <c r="A327" s="552">
        <v>308</v>
      </c>
      <c r="B327" s="617" t="s">
        <v>796</v>
      </c>
      <c r="C327" s="603"/>
      <c r="D327" s="604" t="s">
        <v>759</v>
      </c>
      <c r="E327" s="605">
        <v>0.66</v>
      </c>
      <c r="F327" s="662">
        <v>300</v>
      </c>
      <c r="G327" s="604" t="s">
        <v>760</v>
      </c>
      <c r="H327" s="618">
        <v>43236.81</v>
      </c>
      <c r="I327" s="654" t="s">
        <v>669</v>
      </c>
      <c r="J327" s="553" t="s">
        <v>927</v>
      </c>
      <c r="K327" s="538"/>
    </row>
    <row r="328" spans="1:11" ht="146.25" x14ac:dyDescent="0.25">
      <c r="A328" s="552">
        <v>309</v>
      </c>
      <c r="B328" s="617" t="s">
        <v>797</v>
      </c>
      <c r="C328" s="603"/>
      <c r="D328" s="604" t="s">
        <v>759</v>
      </c>
      <c r="E328" s="605">
        <v>0.12</v>
      </c>
      <c r="F328" s="662">
        <v>300</v>
      </c>
      <c r="G328" s="604" t="s">
        <v>760</v>
      </c>
      <c r="H328" s="618">
        <v>7825.67</v>
      </c>
      <c r="I328" s="654" t="s">
        <v>669</v>
      </c>
      <c r="J328" s="553" t="s">
        <v>927</v>
      </c>
      <c r="K328" s="538"/>
    </row>
    <row r="329" spans="1:11" ht="146.25" x14ac:dyDescent="0.25">
      <c r="A329" s="552">
        <v>310</v>
      </c>
      <c r="B329" s="617" t="s">
        <v>798</v>
      </c>
      <c r="C329" s="603"/>
      <c r="D329" s="604" t="s">
        <v>759</v>
      </c>
      <c r="E329" s="605">
        <v>0.78</v>
      </c>
      <c r="F329" s="662">
        <v>300</v>
      </c>
      <c r="G329" s="604" t="s">
        <v>760</v>
      </c>
      <c r="H329" s="672">
        <v>50866.84</v>
      </c>
      <c r="I329" s="654" t="s">
        <v>669</v>
      </c>
      <c r="J329" s="553" t="s">
        <v>927</v>
      </c>
      <c r="K329" s="538"/>
    </row>
    <row r="330" spans="1:11" ht="146.25" x14ac:dyDescent="0.25">
      <c r="A330" s="552">
        <v>311</v>
      </c>
      <c r="B330" s="617" t="s">
        <v>799</v>
      </c>
      <c r="C330" s="603"/>
      <c r="D330" s="604" t="s">
        <v>759</v>
      </c>
      <c r="E330" s="605">
        <v>0.94</v>
      </c>
      <c r="F330" s="662">
        <v>300</v>
      </c>
      <c r="G330" s="604" t="s">
        <v>760</v>
      </c>
      <c r="H330" s="672">
        <v>61040.2</v>
      </c>
      <c r="I330" s="654" t="s">
        <v>669</v>
      </c>
      <c r="J330" s="553" t="s">
        <v>927</v>
      </c>
      <c r="K330" s="538"/>
    </row>
    <row r="331" spans="1:11" ht="146.25" x14ac:dyDescent="0.25">
      <c r="A331" s="552">
        <v>312</v>
      </c>
      <c r="B331" s="617" t="s">
        <v>800</v>
      </c>
      <c r="C331" s="603"/>
      <c r="D331" s="604" t="s">
        <v>759</v>
      </c>
      <c r="E331" s="605">
        <v>0.35</v>
      </c>
      <c r="F331" s="662">
        <v>300</v>
      </c>
      <c r="G331" s="604" t="s">
        <v>760</v>
      </c>
      <c r="H331" s="672">
        <v>22890.080000000002</v>
      </c>
      <c r="I331" s="654" t="s">
        <v>669</v>
      </c>
      <c r="J331" s="553" t="s">
        <v>927</v>
      </c>
      <c r="K331" s="538"/>
    </row>
    <row r="332" spans="1:11" ht="146.25" x14ac:dyDescent="0.25">
      <c r="A332" s="552">
        <v>313</v>
      </c>
      <c r="B332" s="617" t="s">
        <v>802</v>
      </c>
      <c r="C332" s="617" t="s">
        <v>803</v>
      </c>
      <c r="D332" s="604" t="s">
        <v>759</v>
      </c>
      <c r="E332" s="605">
        <v>0.9</v>
      </c>
      <c r="F332" s="662">
        <v>300</v>
      </c>
      <c r="G332" s="604" t="s">
        <v>760</v>
      </c>
      <c r="H332" s="672">
        <v>58692.5</v>
      </c>
      <c r="I332" s="654" t="s">
        <v>669</v>
      </c>
      <c r="J332" s="553" t="s">
        <v>927</v>
      </c>
      <c r="K332" s="538"/>
    </row>
    <row r="333" spans="1:11" ht="146.25" x14ac:dyDescent="0.25">
      <c r="A333" s="552">
        <v>314</v>
      </c>
      <c r="B333" s="617" t="s">
        <v>804</v>
      </c>
      <c r="C333" s="603"/>
      <c r="D333" s="604" t="s">
        <v>759</v>
      </c>
      <c r="E333" s="605">
        <v>0.55000000000000004</v>
      </c>
      <c r="F333" s="662">
        <v>300</v>
      </c>
      <c r="G333" s="604" t="s">
        <v>760</v>
      </c>
      <c r="H333" s="672">
        <v>35606.78</v>
      </c>
      <c r="I333" s="654" t="s">
        <v>669</v>
      </c>
      <c r="J333" s="553" t="s">
        <v>927</v>
      </c>
      <c r="K333" s="538"/>
    </row>
    <row r="334" spans="1:11" ht="146.25" x14ac:dyDescent="0.25">
      <c r="A334" s="552">
        <v>315</v>
      </c>
      <c r="B334" s="617" t="s">
        <v>805</v>
      </c>
      <c r="C334" s="603"/>
      <c r="D334" s="604" t="s">
        <v>759</v>
      </c>
      <c r="E334" s="605">
        <v>0.31</v>
      </c>
      <c r="F334" s="662">
        <v>300</v>
      </c>
      <c r="G334" s="604" t="s">
        <v>760</v>
      </c>
      <c r="H334" s="609">
        <v>20346.73</v>
      </c>
      <c r="I334" s="654" t="s">
        <v>669</v>
      </c>
      <c r="J334" s="553" t="s">
        <v>927</v>
      </c>
      <c r="K334" s="538"/>
    </row>
    <row r="335" spans="1:11" ht="146.25" x14ac:dyDescent="0.25">
      <c r="A335" s="552">
        <v>316</v>
      </c>
      <c r="B335" s="617" t="s">
        <v>806</v>
      </c>
      <c r="C335" s="603"/>
      <c r="D335" s="604" t="s">
        <v>759</v>
      </c>
      <c r="E335" s="605">
        <v>0.47</v>
      </c>
      <c r="F335" s="662">
        <v>300</v>
      </c>
      <c r="G335" s="604" t="s">
        <v>760</v>
      </c>
      <c r="H335" s="609">
        <v>30520.1</v>
      </c>
      <c r="I335" s="654" t="s">
        <v>669</v>
      </c>
      <c r="J335" s="553" t="s">
        <v>927</v>
      </c>
      <c r="K335" s="538"/>
    </row>
    <row r="336" spans="1:11" ht="146.25" x14ac:dyDescent="0.25">
      <c r="A336" s="552">
        <v>317</v>
      </c>
      <c r="B336" s="617" t="s">
        <v>807</v>
      </c>
      <c r="C336" s="603"/>
      <c r="D336" s="610" t="s">
        <v>759</v>
      </c>
      <c r="E336" s="692">
        <v>2.61</v>
      </c>
      <c r="F336" s="693">
        <v>300</v>
      </c>
      <c r="G336" s="610" t="s">
        <v>760</v>
      </c>
      <c r="H336" s="695">
        <v>170403.9</v>
      </c>
      <c r="I336" s="670" t="s">
        <v>669</v>
      </c>
      <c r="J336" s="553" t="s">
        <v>927</v>
      </c>
      <c r="K336" s="538"/>
    </row>
    <row r="337" spans="1:11" ht="146.25" x14ac:dyDescent="0.25">
      <c r="A337" s="552">
        <v>318</v>
      </c>
      <c r="B337" s="617" t="s">
        <v>808</v>
      </c>
      <c r="C337" s="603"/>
      <c r="D337" s="604" t="s">
        <v>759</v>
      </c>
      <c r="E337" s="605">
        <v>0.35</v>
      </c>
      <c r="F337" s="662">
        <v>300</v>
      </c>
      <c r="G337" s="604" t="s">
        <v>760</v>
      </c>
      <c r="H337" s="672">
        <v>22890.080000000002</v>
      </c>
      <c r="I337" s="654" t="s">
        <v>669</v>
      </c>
      <c r="J337" s="553" t="s">
        <v>927</v>
      </c>
      <c r="K337" s="538"/>
    </row>
    <row r="338" spans="1:11" ht="146.25" x14ac:dyDescent="0.25">
      <c r="A338" s="552">
        <v>319</v>
      </c>
      <c r="B338" s="617" t="s">
        <v>809</v>
      </c>
      <c r="C338" s="603"/>
      <c r="D338" s="604" t="s">
        <v>759</v>
      </c>
      <c r="E338" s="605">
        <v>0.35</v>
      </c>
      <c r="F338" s="662">
        <v>300</v>
      </c>
      <c r="G338" s="604" t="s">
        <v>760</v>
      </c>
      <c r="H338" s="672">
        <v>22890.080000000002</v>
      </c>
      <c r="I338" s="654" t="s">
        <v>669</v>
      </c>
      <c r="J338" s="553" t="s">
        <v>927</v>
      </c>
      <c r="K338" s="538"/>
    </row>
    <row r="339" spans="1:11" ht="146.25" x14ac:dyDescent="0.25">
      <c r="A339" s="552">
        <v>320</v>
      </c>
      <c r="B339" s="617" t="s">
        <v>810</v>
      </c>
      <c r="C339" s="603"/>
      <c r="D339" s="604" t="s">
        <v>759</v>
      </c>
      <c r="E339" s="605">
        <v>0.82</v>
      </c>
      <c r="F339" s="662">
        <v>300</v>
      </c>
      <c r="G339" s="604" t="s">
        <v>760</v>
      </c>
      <c r="H339" s="609">
        <v>53410.18</v>
      </c>
      <c r="I339" s="654" t="s">
        <v>669</v>
      </c>
      <c r="J339" s="553" t="s">
        <v>927</v>
      </c>
      <c r="K339" s="538"/>
    </row>
    <row r="340" spans="1:11" ht="146.25" x14ac:dyDescent="0.25">
      <c r="A340" s="552">
        <v>321</v>
      </c>
      <c r="B340" s="617" t="s">
        <v>811</v>
      </c>
      <c r="C340" s="603"/>
      <c r="D340" s="604" t="s">
        <v>759</v>
      </c>
      <c r="E340" s="605">
        <v>1.64</v>
      </c>
      <c r="F340" s="662">
        <v>300</v>
      </c>
      <c r="G340" s="604" t="s">
        <v>760</v>
      </c>
      <c r="H340" s="609">
        <v>106820.35</v>
      </c>
      <c r="I340" s="654" t="s">
        <v>669</v>
      </c>
      <c r="J340" s="553" t="s">
        <v>927</v>
      </c>
      <c r="K340" s="538"/>
    </row>
    <row r="341" spans="1:11" ht="146.25" x14ac:dyDescent="0.25">
      <c r="A341" s="552">
        <v>322</v>
      </c>
      <c r="B341" s="617" t="s">
        <v>812</v>
      </c>
      <c r="C341" s="617" t="s">
        <v>813</v>
      </c>
      <c r="D341" s="604" t="s">
        <v>759</v>
      </c>
      <c r="E341" s="605">
        <v>1.29</v>
      </c>
      <c r="F341" s="662">
        <v>300</v>
      </c>
      <c r="G341" s="604" t="s">
        <v>760</v>
      </c>
      <c r="H341" s="609">
        <v>83930.28</v>
      </c>
      <c r="I341" s="654" t="s">
        <v>669</v>
      </c>
      <c r="J341" s="553" t="s">
        <v>927</v>
      </c>
      <c r="K341" s="538"/>
    </row>
    <row r="342" spans="1:11" ht="146.25" x14ac:dyDescent="0.25">
      <c r="A342" s="552">
        <v>323</v>
      </c>
      <c r="B342" s="617" t="s">
        <v>814</v>
      </c>
      <c r="C342" s="603"/>
      <c r="D342" s="604" t="s">
        <v>759</v>
      </c>
      <c r="E342" s="605">
        <v>0.98</v>
      </c>
      <c r="F342" s="662">
        <v>300</v>
      </c>
      <c r="G342" s="604" t="s">
        <v>760</v>
      </c>
      <c r="H342" s="609">
        <v>63583.54</v>
      </c>
      <c r="I342" s="604" t="s">
        <v>669</v>
      </c>
      <c r="J342" s="553" t="s">
        <v>927</v>
      </c>
      <c r="K342" s="538"/>
    </row>
    <row r="343" spans="1:11" ht="33.75" x14ac:dyDescent="0.25">
      <c r="A343" s="552">
        <v>324</v>
      </c>
      <c r="B343" s="603" t="s">
        <v>978</v>
      </c>
      <c r="C343" s="603"/>
      <c r="D343" s="604" t="s">
        <v>759</v>
      </c>
      <c r="E343" s="605">
        <v>1.33</v>
      </c>
      <c r="F343" s="662">
        <v>30</v>
      </c>
      <c r="G343" s="604" t="s">
        <v>760</v>
      </c>
      <c r="H343" s="605">
        <v>0</v>
      </c>
      <c r="I343" s="553"/>
      <c r="J343" s="553"/>
      <c r="K343" s="538"/>
    </row>
    <row r="344" spans="1:11" ht="45" x14ac:dyDescent="0.25">
      <c r="A344" s="552">
        <v>325</v>
      </c>
      <c r="B344" s="617" t="s">
        <v>1094</v>
      </c>
      <c r="C344" s="617" t="s">
        <v>370</v>
      </c>
      <c r="D344" s="604" t="s">
        <v>657</v>
      </c>
      <c r="E344" s="605">
        <v>1250</v>
      </c>
      <c r="F344" s="553"/>
      <c r="G344" s="604" t="s">
        <v>584</v>
      </c>
      <c r="H344" s="605">
        <v>0</v>
      </c>
      <c r="I344" s="604" t="s">
        <v>373</v>
      </c>
      <c r="J344" s="606" t="s">
        <v>636</v>
      </c>
      <c r="K344" s="538"/>
    </row>
    <row r="345" spans="1:11" ht="146.25" x14ac:dyDescent="0.25">
      <c r="A345" s="552">
        <v>326</v>
      </c>
      <c r="B345" s="603" t="s">
        <v>981</v>
      </c>
      <c r="C345" s="617" t="s">
        <v>370</v>
      </c>
      <c r="D345" s="604" t="s">
        <v>657</v>
      </c>
      <c r="E345" s="605">
        <v>1700</v>
      </c>
      <c r="F345" s="722">
        <v>400</v>
      </c>
      <c r="G345" s="604" t="s">
        <v>584</v>
      </c>
      <c r="H345" s="609">
        <v>104782.19</v>
      </c>
      <c r="I345" s="654" t="s">
        <v>669</v>
      </c>
      <c r="J345" s="553" t="s">
        <v>927</v>
      </c>
      <c r="K345" s="538"/>
    </row>
    <row r="346" spans="1:11" ht="135" x14ac:dyDescent="0.25">
      <c r="A346" s="552">
        <v>327</v>
      </c>
      <c r="B346" s="603" t="s">
        <v>982</v>
      </c>
      <c r="C346" s="617" t="s">
        <v>815</v>
      </c>
      <c r="D346" s="604" t="s">
        <v>759</v>
      </c>
      <c r="E346" s="605">
        <v>3.1</v>
      </c>
      <c r="F346" s="662">
        <v>200</v>
      </c>
      <c r="G346" s="604" t="s">
        <v>571</v>
      </c>
      <c r="H346" s="609">
        <v>154054.68</v>
      </c>
      <c r="I346" s="654" t="s">
        <v>647</v>
      </c>
      <c r="J346" s="553" t="s">
        <v>983</v>
      </c>
      <c r="K346" s="538"/>
    </row>
    <row r="347" spans="1:11" ht="146.25" x14ac:dyDescent="0.25">
      <c r="A347" s="552">
        <v>328</v>
      </c>
      <c r="B347" s="617" t="s">
        <v>1109</v>
      </c>
      <c r="C347" s="617" t="s">
        <v>816</v>
      </c>
      <c r="D347" s="604" t="s">
        <v>759</v>
      </c>
      <c r="E347" s="605">
        <v>3.98</v>
      </c>
      <c r="F347" s="662">
        <v>300</v>
      </c>
      <c r="G347" s="604" t="s">
        <v>571</v>
      </c>
      <c r="H347" s="609">
        <v>213979.37</v>
      </c>
      <c r="I347" s="654" t="s">
        <v>669</v>
      </c>
      <c r="J347" s="553" t="s">
        <v>927</v>
      </c>
      <c r="K347" s="538"/>
    </row>
    <row r="348" spans="1:11" ht="146.25" x14ac:dyDescent="0.25">
      <c r="A348" s="552">
        <v>329</v>
      </c>
      <c r="B348" s="603" t="s">
        <v>985</v>
      </c>
      <c r="C348" s="617" t="s">
        <v>816</v>
      </c>
      <c r="D348" s="604" t="s">
        <v>759</v>
      </c>
      <c r="E348" s="605">
        <v>3.7</v>
      </c>
      <c r="F348" s="662">
        <v>400</v>
      </c>
      <c r="G348" s="604" t="s">
        <v>818</v>
      </c>
      <c r="H348" s="609">
        <v>321616.07</v>
      </c>
      <c r="I348" s="654" t="s">
        <v>669</v>
      </c>
      <c r="J348" s="553" t="s">
        <v>927</v>
      </c>
      <c r="K348" s="538"/>
    </row>
    <row r="349" spans="1:11" ht="146.25" x14ac:dyDescent="0.25">
      <c r="A349" s="552">
        <v>330</v>
      </c>
      <c r="B349" s="617" t="s">
        <v>819</v>
      </c>
      <c r="C349" s="617" t="s">
        <v>820</v>
      </c>
      <c r="D349" s="604" t="s">
        <v>759</v>
      </c>
      <c r="E349" s="605">
        <v>0.5</v>
      </c>
      <c r="F349" s="662">
        <v>300</v>
      </c>
      <c r="G349" s="604" t="s">
        <v>818</v>
      </c>
      <c r="H349" s="609">
        <v>43461.63</v>
      </c>
      <c r="I349" s="654" t="s">
        <v>669</v>
      </c>
      <c r="J349" s="606" t="s">
        <v>13</v>
      </c>
      <c r="K349" s="538"/>
    </row>
    <row r="350" spans="1:11" ht="146.25" x14ac:dyDescent="0.25">
      <c r="A350" s="552">
        <v>331</v>
      </c>
      <c r="B350" s="617" t="s">
        <v>821</v>
      </c>
      <c r="C350" s="617" t="s">
        <v>820</v>
      </c>
      <c r="D350" s="604" t="s">
        <v>759</v>
      </c>
      <c r="E350" s="605">
        <v>0.1</v>
      </c>
      <c r="F350" s="662">
        <v>300</v>
      </c>
      <c r="G350" s="604" t="s">
        <v>571</v>
      </c>
      <c r="H350" s="618">
        <v>5376.37</v>
      </c>
      <c r="I350" s="654" t="s">
        <v>669</v>
      </c>
      <c r="J350" s="553" t="s">
        <v>927</v>
      </c>
      <c r="K350" s="538"/>
    </row>
    <row r="351" spans="1:11" ht="135" x14ac:dyDescent="0.25">
      <c r="A351" s="552">
        <v>332</v>
      </c>
      <c r="B351" s="617" t="s">
        <v>822</v>
      </c>
      <c r="C351" s="617" t="s">
        <v>823</v>
      </c>
      <c r="D351" s="604" t="s">
        <v>759</v>
      </c>
      <c r="E351" s="605">
        <v>0.4</v>
      </c>
      <c r="F351" s="662">
        <v>200</v>
      </c>
      <c r="G351" s="604" t="s">
        <v>818</v>
      </c>
      <c r="H351" s="618">
        <v>32138.11</v>
      </c>
      <c r="I351" s="654" t="s">
        <v>647</v>
      </c>
      <c r="J351" s="553" t="s">
        <v>983</v>
      </c>
      <c r="K351" s="538"/>
    </row>
    <row r="352" spans="1:11" ht="146.25" x14ac:dyDescent="0.25">
      <c r="A352" s="552">
        <v>333</v>
      </c>
      <c r="B352" s="617" t="s">
        <v>824</v>
      </c>
      <c r="C352" s="617" t="s">
        <v>825</v>
      </c>
      <c r="D352" s="604" t="s">
        <v>759</v>
      </c>
      <c r="E352" s="605">
        <v>0.3</v>
      </c>
      <c r="F352" s="662">
        <v>300</v>
      </c>
      <c r="G352" s="604" t="s">
        <v>571</v>
      </c>
      <c r="H352" s="618">
        <v>16129.1</v>
      </c>
      <c r="I352" s="654" t="s">
        <v>669</v>
      </c>
      <c r="J352" s="553" t="s">
        <v>927</v>
      </c>
      <c r="K352" s="538"/>
    </row>
    <row r="353" spans="1:11" ht="146.25" x14ac:dyDescent="0.25">
      <c r="A353" s="552">
        <v>334</v>
      </c>
      <c r="B353" s="617" t="s">
        <v>826</v>
      </c>
      <c r="C353" s="617" t="s">
        <v>825</v>
      </c>
      <c r="D353" s="604" t="s">
        <v>759</v>
      </c>
      <c r="E353" s="605">
        <v>0.06</v>
      </c>
      <c r="F353" s="662">
        <v>400</v>
      </c>
      <c r="G353" s="604" t="s">
        <v>571</v>
      </c>
      <c r="H353" s="618">
        <v>3440.87</v>
      </c>
      <c r="I353" s="654" t="s">
        <v>669</v>
      </c>
      <c r="J353" s="553" t="s">
        <v>927</v>
      </c>
      <c r="K353" s="538"/>
    </row>
    <row r="354" spans="1:11" ht="33.75" x14ac:dyDescent="0.25">
      <c r="A354" s="552">
        <v>335</v>
      </c>
      <c r="B354" s="617" t="s">
        <v>1362</v>
      </c>
      <c r="C354" s="617" t="s">
        <v>825</v>
      </c>
      <c r="D354" s="610" t="s">
        <v>759</v>
      </c>
      <c r="E354" s="692">
        <v>1.18</v>
      </c>
      <c r="F354" s="693">
        <v>1400</v>
      </c>
      <c r="G354" s="553" t="s">
        <v>987</v>
      </c>
      <c r="H354" s="692">
        <v>0</v>
      </c>
      <c r="I354" s="553"/>
      <c r="J354" s="553"/>
      <c r="K354" s="538"/>
    </row>
    <row r="355" spans="1:11" ht="146.25" x14ac:dyDescent="0.25">
      <c r="A355" s="552">
        <v>336</v>
      </c>
      <c r="B355" s="617" t="s">
        <v>827</v>
      </c>
      <c r="C355" s="617" t="s">
        <v>823</v>
      </c>
      <c r="D355" s="604" t="s">
        <v>759</v>
      </c>
      <c r="E355" s="605">
        <v>1</v>
      </c>
      <c r="F355" s="662">
        <v>200</v>
      </c>
      <c r="G355" s="604" t="s">
        <v>818</v>
      </c>
      <c r="H355" s="618">
        <v>80345.289999999994</v>
      </c>
      <c r="I355" s="654" t="s">
        <v>647</v>
      </c>
      <c r="J355" s="606" t="s">
        <v>14</v>
      </c>
      <c r="K355" s="538"/>
    </row>
    <row r="356" spans="1:11" ht="146.25" x14ac:dyDescent="0.25">
      <c r="A356" s="552">
        <v>337</v>
      </c>
      <c r="B356" s="617" t="s">
        <v>828</v>
      </c>
      <c r="C356" s="617" t="s">
        <v>829</v>
      </c>
      <c r="D356" s="604" t="s">
        <v>759</v>
      </c>
      <c r="E356" s="605">
        <v>2</v>
      </c>
      <c r="F356" s="662">
        <v>300</v>
      </c>
      <c r="G356" s="604" t="s">
        <v>818</v>
      </c>
      <c r="H356" s="609">
        <v>173846.53</v>
      </c>
      <c r="I356" s="654" t="s">
        <v>669</v>
      </c>
      <c r="J356" s="553" t="s">
        <v>927</v>
      </c>
      <c r="K356" s="538"/>
    </row>
    <row r="357" spans="1:11" ht="112.5" x14ac:dyDescent="0.25">
      <c r="A357" s="552">
        <v>338</v>
      </c>
      <c r="B357" s="617" t="s">
        <v>830</v>
      </c>
      <c r="C357" s="617" t="s">
        <v>831</v>
      </c>
      <c r="D357" s="604" t="s">
        <v>759</v>
      </c>
      <c r="E357" s="605">
        <v>0.6</v>
      </c>
      <c r="F357" s="662">
        <v>500</v>
      </c>
      <c r="G357" s="604" t="s">
        <v>584</v>
      </c>
      <c r="H357" s="609">
        <v>117387.04</v>
      </c>
      <c r="I357" s="654" t="s">
        <v>650</v>
      </c>
      <c r="J357" s="553" t="s">
        <v>911</v>
      </c>
      <c r="K357" s="538"/>
    </row>
    <row r="358" spans="1:11" ht="112.5" x14ac:dyDescent="0.25">
      <c r="A358" s="552">
        <v>339</v>
      </c>
      <c r="B358" s="617" t="s">
        <v>832</v>
      </c>
      <c r="C358" s="617" t="s">
        <v>833</v>
      </c>
      <c r="D358" s="604" t="s">
        <v>759</v>
      </c>
      <c r="E358" s="605">
        <v>5.6</v>
      </c>
      <c r="F358" s="662">
        <v>1000</v>
      </c>
      <c r="G358" s="604" t="s">
        <v>584</v>
      </c>
      <c r="H358" s="609">
        <v>939775.6</v>
      </c>
      <c r="I358" s="654" t="s">
        <v>652</v>
      </c>
      <c r="J358" s="553" t="s">
        <v>906</v>
      </c>
      <c r="K358" s="538"/>
    </row>
    <row r="359" spans="1:11" ht="112.5" x14ac:dyDescent="0.25">
      <c r="A359" s="552">
        <v>340</v>
      </c>
      <c r="B359" s="617" t="s">
        <v>834</v>
      </c>
      <c r="C359" s="617" t="s">
        <v>835</v>
      </c>
      <c r="D359" s="604" t="s">
        <v>759</v>
      </c>
      <c r="E359" s="605">
        <v>1.5</v>
      </c>
      <c r="F359" s="662">
        <v>600</v>
      </c>
      <c r="G359" s="604" t="s">
        <v>566</v>
      </c>
      <c r="H359" s="609">
        <v>275514.53000000003</v>
      </c>
      <c r="I359" s="654" t="s">
        <v>650</v>
      </c>
      <c r="J359" s="553" t="s">
        <v>911</v>
      </c>
      <c r="K359" s="538"/>
    </row>
    <row r="360" spans="1:11" ht="112.5" x14ac:dyDescent="0.25">
      <c r="A360" s="552">
        <v>341</v>
      </c>
      <c r="B360" s="617" t="s">
        <v>836</v>
      </c>
      <c r="C360" s="617" t="s">
        <v>837</v>
      </c>
      <c r="D360" s="604" t="s">
        <v>759</v>
      </c>
      <c r="E360" s="605">
        <v>0.3</v>
      </c>
      <c r="F360" s="662">
        <v>1000</v>
      </c>
      <c r="G360" s="604" t="s">
        <v>566</v>
      </c>
      <c r="H360" s="609">
        <v>47265.22</v>
      </c>
      <c r="I360" s="654" t="s">
        <v>652</v>
      </c>
      <c r="J360" s="553" t="s">
        <v>906</v>
      </c>
      <c r="K360" s="538"/>
    </row>
    <row r="361" spans="1:11" ht="45" x14ac:dyDescent="0.25">
      <c r="A361" s="552">
        <v>342</v>
      </c>
      <c r="B361" s="603" t="s">
        <v>990</v>
      </c>
      <c r="C361" s="617" t="s">
        <v>838</v>
      </c>
      <c r="D361" s="604" t="s">
        <v>759</v>
      </c>
      <c r="E361" s="605">
        <v>0.4</v>
      </c>
      <c r="F361" s="662">
        <v>1200</v>
      </c>
      <c r="G361" s="604" t="s">
        <v>571</v>
      </c>
      <c r="H361" s="609">
        <v>58552.63</v>
      </c>
      <c r="I361" s="553"/>
      <c r="J361" s="553"/>
      <c r="K361" s="538"/>
    </row>
    <row r="362" spans="1:11" ht="146.25" x14ac:dyDescent="0.25">
      <c r="A362" s="552">
        <v>343</v>
      </c>
      <c r="B362" s="617" t="s">
        <v>1095</v>
      </c>
      <c r="C362" s="617" t="s">
        <v>838</v>
      </c>
      <c r="D362" s="610" t="s">
        <v>759</v>
      </c>
      <c r="E362" s="692">
        <v>1.1000000000000001</v>
      </c>
      <c r="F362" s="693">
        <v>300</v>
      </c>
      <c r="G362" s="610" t="s">
        <v>571</v>
      </c>
      <c r="H362" s="695">
        <v>59140.03</v>
      </c>
      <c r="I362" s="670" t="s">
        <v>669</v>
      </c>
      <c r="J362" s="606" t="s">
        <v>11</v>
      </c>
      <c r="K362" s="538"/>
    </row>
    <row r="363" spans="1:11" ht="146.25" x14ac:dyDescent="0.25">
      <c r="A363" s="552">
        <v>344</v>
      </c>
      <c r="B363" s="617" t="s">
        <v>843</v>
      </c>
      <c r="C363" s="617" t="s">
        <v>844</v>
      </c>
      <c r="D363" s="604" t="s">
        <v>759</v>
      </c>
      <c r="E363" s="605">
        <v>1</v>
      </c>
      <c r="F363" s="662">
        <v>400</v>
      </c>
      <c r="G363" s="604" t="s">
        <v>566</v>
      </c>
      <c r="H363" s="672">
        <v>57865.919999999998</v>
      </c>
      <c r="I363" s="654" t="s">
        <v>669</v>
      </c>
      <c r="J363" s="553" t="s">
        <v>927</v>
      </c>
      <c r="K363" s="538"/>
    </row>
    <row r="364" spans="1:11" ht="146.25" x14ac:dyDescent="0.25">
      <c r="A364" s="552">
        <v>345</v>
      </c>
      <c r="B364" s="617" t="s">
        <v>1096</v>
      </c>
      <c r="C364" s="617" t="s">
        <v>1097</v>
      </c>
      <c r="D364" s="604" t="s">
        <v>759</v>
      </c>
      <c r="E364" s="605">
        <v>0.6</v>
      </c>
      <c r="F364" s="662">
        <v>300</v>
      </c>
      <c r="G364" s="604" t="s">
        <v>566</v>
      </c>
      <c r="H364" s="672">
        <v>34719.550000000003</v>
      </c>
      <c r="I364" s="654" t="s">
        <v>669</v>
      </c>
      <c r="J364" s="553" t="s">
        <v>927</v>
      </c>
      <c r="K364" s="538"/>
    </row>
    <row r="365" spans="1:11" ht="135" x14ac:dyDescent="0.25">
      <c r="A365" s="552">
        <v>346</v>
      </c>
      <c r="B365" s="617" t="s">
        <v>847</v>
      </c>
      <c r="C365" s="617" t="s">
        <v>848</v>
      </c>
      <c r="D365" s="604" t="s">
        <v>759</v>
      </c>
      <c r="E365" s="605">
        <v>0.5</v>
      </c>
      <c r="F365" s="662">
        <v>200</v>
      </c>
      <c r="G365" s="604" t="s">
        <v>584</v>
      </c>
      <c r="H365" s="618">
        <v>1624.0519899999999</v>
      </c>
      <c r="I365" s="654" t="s">
        <v>647</v>
      </c>
      <c r="J365" s="553" t="s">
        <v>983</v>
      </c>
      <c r="K365" s="538"/>
    </row>
    <row r="366" spans="1:11" ht="135" x14ac:dyDescent="0.25">
      <c r="A366" s="552">
        <v>347</v>
      </c>
      <c r="B366" s="603" t="s">
        <v>994</v>
      </c>
      <c r="C366" s="617" t="s">
        <v>848</v>
      </c>
      <c r="D366" s="604" t="s">
        <v>759</v>
      </c>
      <c r="E366" s="605">
        <v>0.5</v>
      </c>
      <c r="F366" s="662">
        <v>200</v>
      </c>
      <c r="G366" s="604" t="s">
        <v>584</v>
      </c>
      <c r="H366" s="618">
        <v>28486.09</v>
      </c>
      <c r="I366" s="654" t="s">
        <v>647</v>
      </c>
      <c r="J366" s="553" t="s">
        <v>983</v>
      </c>
      <c r="K366" s="538"/>
    </row>
    <row r="367" spans="1:11" ht="135" x14ac:dyDescent="0.25">
      <c r="A367" s="552">
        <v>348</v>
      </c>
      <c r="B367" s="617" t="s">
        <v>1098</v>
      </c>
      <c r="C367" s="617" t="s">
        <v>848</v>
      </c>
      <c r="D367" s="604" t="s">
        <v>759</v>
      </c>
      <c r="E367" s="605">
        <v>0.3</v>
      </c>
      <c r="F367" s="662">
        <v>150</v>
      </c>
      <c r="G367" s="604" t="s">
        <v>584</v>
      </c>
      <c r="H367" s="618">
        <v>7296.44</v>
      </c>
      <c r="I367" s="654" t="s">
        <v>731</v>
      </c>
      <c r="J367" s="553" t="s">
        <v>968</v>
      </c>
      <c r="K367" s="538"/>
    </row>
    <row r="368" spans="1:11" ht="146.25" x14ac:dyDescent="0.25">
      <c r="A368" s="552">
        <v>349</v>
      </c>
      <c r="B368" s="617" t="s">
        <v>852</v>
      </c>
      <c r="C368" s="617" t="s">
        <v>848</v>
      </c>
      <c r="D368" s="604" t="s">
        <v>759</v>
      </c>
      <c r="E368" s="605">
        <v>0.3</v>
      </c>
      <c r="F368" s="662">
        <v>300</v>
      </c>
      <c r="G368" s="604" t="s">
        <v>584</v>
      </c>
      <c r="H368" s="618">
        <v>18490.97</v>
      </c>
      <c r="I368" s="654" t="s">
        <v>669</v>
      </c>
      <c r="J368" s="553" t="s">
        <v>927</v>
      </c>
      <c r="K368" s="538"/>
    </row>
    <row r="369" spans="1:11" ht="135" x14ac:dyDescent="0.25">
      <c r="A369" s="552">
        <v>350</v>
      </c>
      <c r="B369" s="617" t="s">
        <v>1099</v>
      </c>
      <c r="C369" s="617" t="s">
        <v>848</v>
      </c>
      <c r="D369" s="604" t="s">
        <v>759</v>
      </c>
      <c r="E369" s="605">
        <v>0.3</v>
      </c>
      <c r="F369" s="662">
        <v>200</v>
      </c>
      <c r="G369" s="604" t="s">
        <v>584</v>
      </c>
      <c r="H369" s="618">
        <v>17091.66</v>
      </c>
      <c r="I369" s="654" t="s">
        <v>647</v>
      </c>
      <c r="J369" s="606" t="s">
        <v>1100</v>
      </c>
      <c r="K369" s="538"/>
    </row>
    <row r="370" spans="1:11" ht="112.5" x14ac:dyDescent="0.25">
      <c r="A370" s="552">
        <v>351</v>
      </c>
      <c r="B370" s="617" t="s">
        <v>1578</v>
      </c>
      <c r="C370" s="617" t="s">
        <v>855</v>
      </c>
      <c r="D370" s="604" t="s">
        <v>759</v>
      </c>
      <c r="E370" s="605">
        <v>1</v>
      </c>
      <c r="F370" s="662">
        <v>800</v>
      </c>
      <c r="G370" s="604" t="s">
        <v>818</v>
      </c>
      <c r="H370" s="609">
        <v>17515.181649999999</v>
      </c>
      <c r="I370" s="654" t="s">
        <v>650</v>
      </c>
      <c r="J370" s="553" t="s">
        <v>911</v>
      </c>
      <c r="K370" s="538"/>
    </row>
    <row r="371" spans="1:11" ht="146.25" x14ac:dyDescent="0.25">
      <c r="A371" s="552">
        <v>352</v>
      </c>
      <c r="B371" s="617" t="s">
        <v>1101</v>
      </c>
      <c r="C371" s="617" t="s">
        <v>856</v>
      </c>
      <c r="D371" s="604" t="s">
        <v>759</v>
      </c>
      <c r="E371" s="605">
        <v>0.75</v>
      </c>
      <c r="F371" s="662">
        <v>400</v>
      </c>
      <c r="G371" s="604" t="s">
        <v>566</v>
      </c>
      <c r="H371" s="609">
        <v>43399.44</v>
      </c>
      <c r="I371" s="654" t="s">
        <v>669</v>
      </c>
      <c r="J371" s="553" t="s">
        <v>927</v>
      </c>
      <c r="K371" s="538"/>
    </row>
    <row r="372" spans="1:11" ht="146.25" x14ac:dyDescent="0.25">
      <c r="A372" s="552">
        <v>353</v>
      </c>
      <c r="B372" s="603" t="s">
        <v>1005</v>
      </c>
      <c r="C372" s="617" t="s">
        <v>858</v>
      </c>
      <c r="D372" s="604" t="s">
        <v>759</v>
      </c>
      <c r="E372" s="605">
        <v>1.42</v>
      </c>
      <c r="F372" s="662">
        <v>300</v>
      </c>
      <c r="G372" s="604" t="s">
        <v>566</v>
      </c>
      <c r="H372" s="609">
        <v>82169.600000000006</v>
      </c>
      <c r="I372" s="654" t="s">
        <v>669</v>
      </c>
      <c r="J372" s="553" t="s">
        <v>927</v>
      </c>
      <c r="K372" s="538"/>
    </row>
    <row r="373" spans="1:11" ht="146.25" x14ac:dyDescent="0.25">
      <c r="A373" s="552">
        <v>354</v>
      </c>
      <c r="B373" s="603" t="s">
        <v>1006</v>
      </c>
      <c r="C373" s="617" t="s">
        <v>859</v>
      </c>
      <c r="D373" s="604" t="s">
        <v>759</v>
      </c>
      <c r="E373" s="605">
        <v>1</v>
      </c>
      <c r="F373" s="662">
        <v>300</v>
      </c>
      <c r="G373" s="604" t="s">
        <v>566</v>
      </c>
      <c r="H373" s="609">
        <v>57865.919999999998</v>
      </c>
      <c r="I373" s="654" t="s">
        <v>669</v>
      </c>
      <c r="J373" s="553" t="s">
        <v>927</v>
      </c>
      <c r="K373" s="538"/>
    </row>
    <row r="374" spans="1:11" ht="112.5" x14ac:dyDescent="0.25">
      <c r="A374" s="552">
        <v>355</v>
      </c>
      <c r="B374" s="617" t="s">
        <v>1102</v>
      </c>
      <c r="C374" s="603" t="s">
        <v>1103</v>
      </c>
      <c r="D374" s="604" t="s">
        <v>759</v>
      </c>
      <c r="E374" s="605">
        <v>1.4</v>
      </c>
      <c r="F374" s="657" t="s">
        <v>1009</v>
      </c>
      <c r="G374" s="604" t="s">
        <v>566</v>
      </c>
      <c r="H374" s="609">
        <v>257146.89</v>
      </c>
      <c r="I374" s="654" t="s">
        <v>650</v>
      </c>
      <c r="J374" s="553" t="s">
        <v>911</v>
      </c>
      <c r="K374" s="538"/>
    </row>
    <row r="375" spans="1:11" ht="112.5" x14ac:dyDescent="0.25">
      <c r="A375" s="552">
        <v>356</v>
      </c>
      <c r="B375" s="617" t="s">
        <v>862</v>
      </c>
      <c r="C375" s="603" t="s">
        <v>1010</v>
      </c>
      <c r="D375" s="604" t="s">
        <v>759</v>
      </c>
      <c r="E375" s="605">
        <v>0.9</v>
      </c>
      <c r="F375" s="662">
        <v>600</v>
      </c>
      <c r="G375" s="604" t="s">
        <v>566</v>
      </c>
      <c r="H375" s="609">
        <v>165308.72</v>
      </c>
      <c r="I375" s="654" t="s">
        <v>650</v>
      </c>
      <c r="J375" s="553" t="s">
        <v>911</v>
      </c>
      <c r="K375" s="538"/>
    </row>
    <row r="376" spans="1:11" ht="146.25" x14ac:dyDescent="0.25">
      <c r="A376" s="552">
        <v>357</v>
      </c>
      <c r="B376" s="617" t="s">
        <v>1377</v>
      </c>
      <c r="C376" s="617" t="s">
        <v>823</v>
      </c>
      <c r="D376" s="604" t="s">
        <v>759</v>
      </c>
      <c r="E376" s="633">
        <v>1.5</v>
      </c>
      <c r="F376" s="723">
        <v>300</v>
      </c>
      <c r="G376" s="604" t="s">
        <v>818</v>
      </c>
      <c r="H376" s="724">
        <v>130384.89</v>
      </c>
      <c r="I376" s="654" t="s">
        <v>669</v>
      </c>
      <c r="J376" s="606" t="s">
        <v>11</v>
      </c>
      <c r="K376" s="538"/>
    </row>
    <row r="377" spans="1:11" ht="146.25" x14ac:dyDescent="0.25">
      <c r="A377" s="552">
        <v>358</v>
      </c>
      <c r="B377" s="617" t="s">
        <v>1104</v>
      </c>
      <c r="C377" s="617" t="s">
        <v>823</v>
      </c>
      <c r="D377" s="610" t="s">
        <v>759</v>
      </c>
      <c r="E377" s="725">
        <v>1.2</v>
      </c>
      <c r="F377" s="726">
        <v>200</v>
      </c>
      <c r="G377" s="610" t="s">
        <v>584</v>
      </c>
      <c r="H377" s="727">
        <v>68366.63</v>
      </c>
      <c r="I377" s="670" t="s">
        <v>647</v>
      </c>
      <c r="J377" s="606" t="s">
        <v>1105</v>
      </c>
      <c r="K377" s="538"/>
    </row>
    <row r="378" spans="1:11" ht="146.25" x14ac:dyDescent="0.25">
      <c r="A378" s="552">
        <v>359</v>
      </c>
      <c r="B378" s="617" t="s">
        <v>1378</v>
      </c>
      <c r="C378" s="617" t="s">
        <v>823</v>
      </c>
      <c r="D378" s="604" t="s">
        <v>759</v>
      </c>
      <c r="E378" s="633">
        <v>0.4</v>
      </c>
      <c r="F378" s="723">
        <v>400</v>
      </c>
      <c r="G378" s="604" t="s">
        <v>584</v>
      </c>
      <c r="H378" s="724">
        <v>24654.63</v>
      </c>
      <c r="I378" s="654" t="s">
        <v>669</v>
      </c>
      <c r="J378" s="606" t="s">
        <v>11</v>
      </c>
      <c r="K378" s="538"/>
    </row>
    <row r="379" spans="1:11" ht="146.25" x14ac:dyDescent="0.25">
      <c r="A379" s="552">
        <v>360</v>
      </c>
      <c r="B379" s="617" t="s">
        <v>867</v>
      </c>
      <c r="C379" s="617" t="s">
        <v>823</v>
      </c>
      <c r="D379" s="604" t="s">
        <v>759</v>
      </c>
      <c r="E379" s="633">
        <v>3</v>
      </c>
      <c r="F379" s="723">
        <v>300</v>
      </c>
      <c r="G379" s="604" t="s">
        <v>818</v>
      </c>
      <c r="H379" s="724">
        <v>260769.79</v>
      </c>
      <c r="I379" s="654" t="s">
        <v>669</v>
      </c>
      <c r="J379" s="606" t="s">
        <v>11</v>
      </c>
      <c r="K379" s="538"/>
    </row>
    <row r="380" spans="1:11" ht="135" x14ac:dyDescent="0.25">
      <c r="A380" s="552">
        <v>361</v>
      </c>
      <c r="B380" s="617" t="s">
        <v>868</v>
      </c>
      <c r="C380" s="617" t="s">
        <v>823</v>
      </c>
      <c r="D380" s="604" t="s">
        <v>759</v>
      </c>
      <c r="E380" s="633">
        <v>0.36</v>
      </c>
      <c r="F380" s="723">
        <v>200</v>
      </c>
      <c r="G380" s="604" t="s">
        <v>818</v>
      </c>
      <c r="H380" s="724">
        <v>28924.3</v>
      </c>
      <c r="I380" s="654" t="s">
        <v>647</v>
      </c>
      <c r="J380" s="606" t="s">
        <v>1379</v>
      </c>
      <c r="K380" s="538"/>
    </row>
    <row r="381" spans="1:11" ht="135" x14ac:dyDescent="0.25">
      <c r="A381" s="552">
        <v>362</v>
      </c>
      <c r="B381" s="617" t="s">
        <v>1380</v>
      </c>
      <c r="C381" s="617" t="s">
        <v>823</v>
      </c>
      <c r="D381" s="604" t="s">
        <v>759</v>
      </c>
      <c r="E381" s="633">
        <v>1.5</v>
      </c>
      <c r="F381" s="723">
        <v>200</v>
      </c>
      <c r="G381" s="604" t="s">
        <v>818</v>
      </c>
      <c r="H381" s="724">
        <v>120517.93</v>
      </c>
      <c r="I381" s="654" t="s">
        <v>647</v>
      </c>
      <c r="J381" s="606" t="s">
        <v>1379</v>
      </c>
      <c r="K381" s="538"/>
    </row>
    <row r="382" spans="1:11" ht="135" x14ac:dyDescent="0.25">
      <c r="A382" s="552">
        <v>363</v>
      </c>
      <c r="B382" s="617" t="s">
        <v>869</v>
      </c>
      <c r="C382" s="617" t="s">
        <v>823</v>
      </c>
      <c r="D382" s="604" t="s">
        <v>759</v>
      </c>
      <c r="E382" s="633">
        <v>2.5</v>
      </c>
      <c r="F382" s="728">
        <v>200</v>
      </c>
      <c r="G382" s="604" t="s">
        <v>818</v>
      </c>
      <c r="H382" s="724">
        <v>200863.22</v>
      </c>
      <c r="I382" s="654" t="s">
        <v>647</v>
      </c>
      <c r="J382" s="606" t="s">
        <v>1379</v>
      </c>
      <c r="K382" s="538"/>
    </row>
    <row r="383" spans="1:11" ht="135" x14ac:dyDescent="0.25">
      <c r="A383" s="552">
        <v>364</v>
      </c>
      <c r="B383" s="617" t="s">
        <v>870</v>
      </c>
      <c r="C383" s="617" t="s">
        <v>823</v>
      </c>
      <c r="D383" s="604" t="s">
        <v>759</v>
      </c>
      <c r="E383" s="633">
        <v>0.6</v>
      </c>
      <c r="F383" s="728">
        <v>200</v>
      </c>
      <c r="G383" s="604" t="s">
        <v>584</v>
      </c>
      <c r="H383" s="729">
        <v>34183.31</v>
      </c>
      <c r="I383" s="654" t="s">
        <v>647</v>
      </c>
      <c r="J383" s="606" t="s">
        <v>1379</v>
      </c>
      <c r="K383" s="538"/>
    </row>
    <row r="384" spans="1:11" ht="135" x14ac:dyDescent="0.25">
      <c r="A384" s="552">
        <v>365</v>
      </c>
      <c r="B384" s="617" t="s">
        <v>871</v>
      </c>
      <c r="C384" s="617" t="s">
        <v>823</v>
      </c>
      <c r="D384" s="604" t="s">
        <v>759</v>
      </c>
      <c r="E384" s="633">
        <v>1</v>
      </c>
      <c r="F384" s="723">
        <v>150</v>
      </c>
      <c r="G384" s="604" t="s">
        <v>584</v>
      </c>
      <c r="H384" s="729">
        <v>24321.46</v>
      </c>
      <c r="I384" s="654" t="s">
        <v>731</v>
      </c>
      <c r="J384" s="606" t="s">
        <v>1042</v>
      </c>
      <c r="K384" s="538"/>
    </row>
    <row r="385" spans="1:11" ht="135" x14ac:dyDescent="0.25">
      <c r="A385" s="552">
        <v>366</v>
      </c>
      <c r="B385" s="617" t="s">
        <v>1106</v>
      </c>
      <c r="C385" s="617" t="s">
        <v>823</v>
      </c>
      <c r="D385" s="604" t="s">
        <v>759</v>
      </c>
      <c r="E385" s="633">
        <v>1</v>
      </c>
      <c r="F385" s="723">
        <v>200</v>
      </c>
      <c r="G385" s="604" t="s">
        <v>584</v>
      </c>
      <c r="H385" s="729">
        <v>56972.19</v>
      </c>
      <c r="I385" s="670" t="s">
        <v>647</v>
      </c>
      <c r="J385" s="606" t="s">
        <v>1379</v>
      </c>
      <c r="K385" s="538"/>
    </row>
    <row r="386" spans="1:11" ht="135" x14ac:dyDescent="0.25">
      <c r="A386" s="552">
        <v>367</v>
      </c>
      <c r="B386" s="617" t="s">
        <v>874</v>
      </c>
      <c r="C386" s="617" t="s">
        <v>823</v>
      </c>
      <c r="D386" s="604" t="s">
        <v>759</v>
      </c>
      <c r="E386" s="633">
        <v>2</v>
      </c>
      <c r="F386" s="723">
        <v>200</v>
      </c>
      <c r="G386" s="604" t="s">
        <v>566</v>
      </c>
      <c r="H386" s="724">
        <v>106973.75</v>
      </c>
      <c r="I386" s="654" t="s">
        <v>647</v>
      </c>
      <c r="J386" s="606" t="s">
        <v>1379</v>
      </c>
      <c r="K386" s="538"/>
    </row>
    <row r="387" spans="1:11" ht="135" x14ac:dyDescent="0.25">
      <c r="A387" s="552">
        <v>368</v>
      </c>
      <c r="B387" s="617" t="s">
        <v>1363</v>
      </c>
      <c r="C387" s="617" t="s">
        <v>823</v>
      </c>
      <c r="D387" s="604" t="s">
        <v>759</v>
      </c>
      <c r="E387" s="633">
        <v>2</v>
      </c>
      <c r="F387" s="723">
        <v>200</v>
      </c>
      <c r="G387" s="604" t="s">
        <v>566</v>
      </c>
      <c r="H387" s="724">
        <v>106973.75</v>
      </c>
      <c r="I387" s="654" t="s">
        <v>647</v>
      </c>
      <c r="J387" s="606" t="s">
        <v>1379</v>
      </c>
      <c r="K387" s="538"/>
    </row>
    <row r="388" spans="1:11" ht="135" x14ac:dyDescent="0.25">
      <c r="A388" s="552">
        <v>369</v>
      </c>
      <c r="B388" s="617" t="s">
        <v>1364</v>
      </c>
      <c r="C388" s="617" t="s">
        <v>823</v>
      </c>
      <c r="D388" s="604" t="s">
        <v>759</v>
      </c>
      <c r="E388" s="730">
        <v>1</v>
      </c>
      <c r="F388" s="731">
        <v>200</v>
      </c>
      <c r="G388" s="604" t="s">
        <v>818</v>
      </c>
      <c r="H388" s="724">
        <v>80345.289999999994</v>
      </c>
      <c r="I388" s="652" t="s">
        <v>647</v>
      </c>
      <c r="J388" s="606" t="s">
        <v>1379</v>
      </c>
      <c r="K388" s="538"/>
    </row>
    <row r="389" spans="1:11" ht="78.75" x14ac:dyDescent="0.25">
      <c r="A389" s="552">
        <v>370</v>
      </c>
      <c r="B389" s="617" t="s">
        <v>1192</v>
      </c>
      <c r="C389" s="617" t="s">
        <v>875</v>
      </c>
      <c r="D389" s="604" t="s">
        <v>333</v>
      </c>
      <c r="E389" s="606"/>
      <c r="F389" s="606"/>
      <c r="G389" s="604" t="s">
        <v>566</v>
      </c>
      <c r="H389" s="633">
        <v>0</v>
      </c>
      <c r="I389" s="604" t="s">
        <v>1398</v>
      </c>
      <c r="J389" s="606"/>
      <c r="K389" s="538"/>
    </row>
    <row r="390" spans="1:11" ht="101.25" x14ac:dyDescent="0.25">
      <c r="A390" s="552">
        <v>371</v>
      </c>
      <c r="B390" s="617" t="s">
        <v>1111</v>
      </c>
      <c r="C390" s="617" t="s">
        <v>875</v>
      </c>
      <c r="D390" s="604" t="s">
        <v>333</v>
      </c>
      <c r="E390" s="606"/>
      <c r="F390" s="606"/>
      <c r="G390" s="604" t="s">
        <v>584</v>
      </c>
      <c r="H390" s="633">
        <v>0</v>
      </c>
      <c r="I390" s="604" t="s">
        <v>1398</v>
      </c>
      <c r="J390" s="606"/>
      <c r="K390" s="538"/>
    </row>
    <row r="391" spans="1:11" ht="90" x14ac:dyDescent="0.25">
      <c r="A391" s="552">
        <v>372</v>
      </c>
      <c r="B391" s="617" t="s">
        <v>1107</v>
      </c>
      <c r="C391" s="617" t="s">
        <v>875</v>
      </c>
      <c r="D391" s="604" t="s">
        <v>333</v>
      </c>
      <c r="E391" s="606"/>
      <c r="F391" s="606"/>
      <c r="G391" s="617" t="s">
        <v>878</v>
      </c>
      <c r="H391" s="633">
        <v>0</v>
      </c>
      <c r="I391" s="604" t="s">
        <v>1398</v>
      </c>
      <c r="J391" s="606"/>
      <c r="K391" s="538"/>
    </row>
    <row r="392" spans="1:11" ht="67.5" x14ac:dyDescent="0.25">
      <c r="A392" s="552">
        <v>373</v>
      </c>
      <c r="B392" s="617" t="s">
        <v>1381</v>
      </c>
      <c r="C392" s="617" t="s">
        <v>875</v>
      </c>
      <c r="D392" s="604" t="s">
        <v>333</v>
      </c>
      <c r="E392" s="606"/>
      <c r="F392" s="606"/>
      <c r="G392" s="604" t="s">
        <v>571</v>
      </c>
      <c r="H392" s="633">
        <v>0</v>
      </c>
      <c r="I392" s="604" t="s">
        <v>1398</v>
      </c>
      <c r="J392" s="606"/>
      <c r="K392" s="538"/>
    </row>
    <row r="393" spans="1:11" ht="67.5" x14ac:dyDescent="0.25">
      <c r="A393" s="552">
        <v>374</v>
      </c>
      <c r="B393" s="617" t="s">
        <v>1382</v>
      </c>
      <c r="C393" s="617" t="s">
        <v>875</v>
      </c>
      <c r="D393" s="604" t="s">
        <v>333</v>
      </c>
      <c r="E393" s="606"/>
      <c r="F393" s="606"/>
      <c r="G393" s="604" t="s">
        <v>571</v>
      </c>
      <c r="H393" s="633">
        <v>0</v>
      </c>
      <c r="I393" s="604" t="s">
        <v>1398</v>
      </c>
      <c r="J393" s="606"/>
      <c r="K393" s="538"/>
    </row>
    <row r="394" spans="1:11" ht="56.25" x14ac:dyDescent="0.25">
      <c r="A394" s="552">
        <v>375</v>
      </c>
      <c r="B394" s="617" t="s">
        <v>1067</v>
      </c>
      <c r="C394" s="617" t="s">
        <v>875</v>
      </c>
      <c r="D394" s="610" t="s">
        <v>333</v>
      </c>
      <c r="E394" s="617"/>
      <c r="F394" s="617"/>
      <c r="G394" s="610" t="s">
        <v>584</v>
      </c>
      <c r="H394" s="725">
        <v>0</v>
      </c>
      <c r="I394" s="604" t="s">
        <v>1398</v>
      </c>
      <c r="J394" s="617"/>
      <c r="K394" s="538"/>
    </row>
    <row r="395" spans="1:11" ht="78.75" x14ac:dyDescent="0.25">
      <c r="A395" s="552">
        <v>376</v>
      </c>
      <c r="B395" s="617" t="s">
        <v>1383</v>
      </c>
      <c r="C395" s="617" t="s">
        <v>875</v>
      </c>
      <c r="D395" s="604" t="s">
        <v>333</v>
      </c>
      <c r="E395" s="606"/>
      <c r="F395" s="606"/>
      <c r="G395" s="604" t="s">
        <v>566</v>
      </c>
      <c r="H395" s="633">
        <v>0</v>
      </c>
      <c r="I395" s="604" t="s">
        <v>1398</v>
      </c>
      <c r="J395" s="606"/>
      <c r="K395" s="538"/>
    </row>
    <row r="396" spans="1:11" ht="33.75" x14ac:dyDescent="0.25">
      <c r="A396" s="552">
        <v>377</v>
      </c>
      <c r="B396" s="617" t="s">
        <v>1384</v>
      </c>
      <c r="C396" s="617" t="s">
        <v>1385</v>
      </c>
      <c r="D396" s="604" t="s">
        <v>333</v>
      </c>
      <c r="E396" s="606"/>
      <c r="F396" s="606"/>
      <c r="G396" s="604" t="s">
        <v>879</v>
      </c>
      <c r="H396" s="724">
        <v>242904.33</v>
      </c>
      <c r="I396" s="606"/>
      <c r="J396" s="606"/>
      <c r="K396" s="538"/>
    </row>
    <row r="397" spans="1:11" ht="22.5" x14ac:dyDescent="0.25">
      <c r="A397" s="552">
        <v>378</v>
      </c>
      <c r="B397" s="617" t="s">
        <v>880</v>
      </c>
      <c r="C397" s="617" t="s">
        <v>1386</v>
      </c>
      <c r="D397" s="604" t="s">
        <v>333</v>
      </c>
      <c r="E397" s="617"/>
      <c r="F397" s="617"/>
      <c r="G397" s="604" t="s">
        <v>881</v>
      </c>
      <c r="H397" s="724">
        <v>57793.599999999999</v>
      </c>
      <c r="I397" s="617"/>
      <c r="J397" s="617"/>
      <c r="K397" s="538"/>
    </row>
    <row r="398" spans="1:11" ht="22.5" x14ac:dyDescent="0.25">
      <c r="A398" s="552">
        <v>379</v>
      </c>
      <c r="B398" s="617" t="s">
        <v>329</v>
      </c>
      <c r="C398" s="617" t="s">
        <v>882</v>
      </c>
      <c r="D398" s="610" t="s">
        <v>883</v>
      </c>
      <c r="E398" s="732">
        <v>8</v>
      </c>
      <c r="F398" s="617"/>
      <c r="G398" s="610" t="s">
        <v>881</v>
      </c>
      <c r="H398" s="727">
        <v>16386.89</v>
      </c>
      <c r="I398" s="617"/>
      <c r="J398" s="617"/>
      <c r="K398" s="636">
        <f>SUM(H275:H398)</f>
        <v>59109594.953639977</v>
      </c>
    </row>
    <row r="399" spans="1:11" x14ac:dyDescent="0.25">
      <c r="A399" s="733" t="s">
        <v>1068</v>
      </c>
      <c r="B399" s="734"/>
      <c r="C399" s="734"/>
      <c r="D399" s="734"/>
      <c r="E399" s="734"/>
      <c r="F399" s="734"/>
      <c r="G399" s="734"/>
      <c r="H399" s="734"/>
      <c r="I399" s="734"/>
      <c r="J399" s="735"/>
      <c r="K399" s="538"/>
    </row>
    <row r="400" spans="1:11" x14ac:dyDescent="0.25">
      <c r="A400" s="733" t="s">
        <v>1076</v>
      </c>
      <c r="B400" s="734"/>
      <c r="C400" s="734"/>
      <c r="D400" s="734"/>
      <c r="E400" s="734"/>
      <c r="F400" s="734"/>
      <c r="G400" s="734"/>
      <c r="H400" s="734"/>
      <c r="I400" s="734"/>
      <c r="J400" s="735"/>
      <c r="K400" s="538"/>
    </row>
    <row r="401" spans="1:11" ht="56.25" x14ac:dyDescent="0.25">
      <c r="A401" s="723">
        <v>380</v>
      </c>
      <c r="B401" s="617" t="s">
        <v>1387</v>
      </c>
      <c r="C401" s="736" t="s">
        <v>1283</v>
      </c>
      <c r="D401" s="604" t="s">
        <v>657</v>
      </c>
      <c r="E401" s="723">
        <v>90</v>
      </c>
      <c r="F401" s="737">
        <v>300</v>
      </c>
      <c r="G401" s="604">
        <v>2021</v>
      </c>
      <c r="H401" s="724">
        <v>5948</v>
      </c>
      <c r="I401" s="652"/>
      <c r="J401" s="606" t="s">
        <v>1075</v>
      </c>
      <c r="K401" s="538"/>
    </row>
    <row r="402" spans="1:11" ht="33.75" x14ac:dyDescent="0.25">
      <c r="A402" s="723">
        <v>381</v>
      </c>
      <c r="B402" s="87" t="s">
        <v>1280</v>
      </c>
      <c r="C402" s="87" t="s">
        <v>1282</v>
      </c>
      <c r="D402" s="620" t="s">
        <v>333</v>
      </c>
      <c r="E402" s="620"/>
      <c r="F402" s="620"/>
      <c r="G402" s="607">
        <v>2021</v>
      </c>
      <c r="H402" s="738">
        <v>1689.7760000000001</v>
      </c>
      <c r="I402" s="739"/>
      <c r="J402" s="739" t="s">
        <v>1288</v>
      </c>
      <c r="K402" s="538"/>
    </row>
    <row r="403" spans="1:11" ht="56.25" x14ac:dyDescent="0.25">
      <c r="A403" s="723">
        <v>382</v>
      </c>
      <c r="B403" s="87" t="s">
        <v>1388</v>
      </c>
      <c r="C403" s="736" t="s">
        <v>1283</v>
      </c>
      <c r="D403" s="620" t="s">
        <v>657</v>
      </c>
      <c r="E403" s="620">
        <v>150</v>
      </c>
      <c r="F403" s="620">
        <v>300</v>
      </c>
      <c r="G403" s="607">
        <v>2021</v>
      </c>
      <c r="H403" s="738">
        <v>5914</v>
      </c>
      <c r="I403" s="739"/>
      <c r="J403" s="738" t="s">
        <v>1284</v>
      </c>
      <c r="K403" s="538"/>
    </row>
    <row r="404" spans="1:11" ht="56.25" x14ac:dyDescent="0.25">
      <c r="A404" s="723">
        <v>383</v>
      </c>
      <c r="B404" s="87" t="s">
        <v>1281</v>
      </c>
      <c r="C404" s="736" t="s">
        <v>1283</v>
      </c>
      <c r="D404" s="620" t="s">
        <v>657</v>
      </c>
      <c r="E404" s="620">
        <v>100</v>
      </c>
      <c r="F404" s="620">
        <v>3200</v>
      </c>
      <c r="G404" s="607">
        <v>2021</v>
      </c>
      <c r="H404" s="738">
        <v>1196</v>
      </c>
      <c r="I404" s="739"/>
      <c r="J404" s="738" t="s">
        <v>1285</v>
      </c>
      <c r="K404" s="538"/>
    </row>
    <row r="405" spans="1:11" ht="33.75" x14ac:dyDescent="0.25">
      <c r="A405" s="723">
        <v>384</v>
      </c>
      <c r="B405" s="617" t="s">
        <v>1392</v>
      </c>
      <c r="C405" s="740" t="s">
        <v>1081</v>
      </c>
      <c r="D405" s="604" t="s">
        <v>333</v>
      </c>
      <c r="E405" s="723"/>
      <c r="F405" s="737"/>
      <c r="G405" s="604">
        <v>2022</v>
      </c>
      <c r="H405" s="724">
        <v>1428</v>
      </c>
      <c r="I405" s="652"/>
      <c r="J405" s="738" t="s">
        <v>1289</v>
      </c>
      <c r="K405" s="538"/>
    </row>
    <row r="406" spans="1:11" ht="56.25" x14ac:dyDescent="0.25">
      <c r="A406" s="723">
        <v>385</v>
      </c>
      <c r="B406" s="617" t="s">
        <v>1389</v>
      </c>
      <c r="C406" s="736" t="s">
        <v>1283</v>
      </c>
      <c r="D406" s="604" t="s">
        <v>657</v>
      </c>
      <c r="E406" s="723">
        <v>100</v>
      </c>
      <c r="F406" s="737" t="s">
        <v>1083</v>
      </c>
      <c r="G406" s="604">
        <v>2022</v>
      </c>
      <c r="H406" s="724">
        <v>19277</v>
      </c>
      <c r="I406" s="652"/>
      <c r="J406" s="738" t="s">
        <v>1393</v>
      </c>
      <c r="K406" s="538"/>
    </row>
    <row r="407" spans="1:11" ht="56.25" x14ac:dyDescent="0.25">
      <c r="A407" s="723">
        <v>386</v>
      </c>
      <c r="B407" s="741" t="s">
        <v>1390</v>
      </c>
      <c r="C407" s="736" t="s">
        <v>1283</v>
      </c>
      <c r="D407" s="742" t="s">
        <v>657</v>
      </c>
      <c r="E407" s="743">
        <v>100</v>
      </c>
      <c r="F407" s="744" t="s">
        <v>1083</v>
      </c>
      <c r="G407" s="742">
        <v>2023</v>
      </c>
      <c r="H407" s="745">
        <v>28129</v>
      </c>
      <c r="I407" s="746"/>
      <c r="J407" s="738" t="s">
        <v>1393</v>
      </c>
      <c r="K407" s="636">
        <f>SUM(H401:H407)</f>
        <v>63581.775999999998</v>
      </c>
    </row>
    <row r="408" spans="1:11" x14ac:dyDescent="0.25">
      <c r="A408" s="747" t="s">
        <v>1092</v>
      </c>
      <c r="B408" s="748"/>
      <c r="C408" s="748"/>
      <c r="D408" s="748"/>
      <c r="E408" s="748"/>
      <c r="F408" s="748"/>
      <c r="G408" s="748"/>
      <c r="H408" s="748"/>
      <c r="I408" s="748"/>
      <c r="J408" s="749"/>
      <c r="K408" s="538"/>
    </row>
    <row r="409" spans="1:11" ht="56.25" x14ac:dyDescent="0.25">
      <c r="A409" s="750">
        <v>387</v>
      </c>
      <c r="B409" s="555" t="s">
        <v>1286</v>
      </c>
      <c r="C409" s="751" t="s">
        <v>1074</v>
      </c>
      <c r="D409" s="752" t="s">
        <v>657</v>
      </c>
      <c r="E409" s="752">
        <v>100</v>
      </c>
      <c r="F409" s="752">
        <v>400</v>
      </c>
      <c r="G409" s="753">
        <v>2021</v>
      </c>
      <c r="H409" s="754">
        <v>1674</v>
      </c>
      <c r="I409" s="755"/>
      <c r="J409" s="756" t="s">
        <v>1287</v>
      </c>
      <c r="K409" s="538"/>
    </row>
    <row r="410" spans="1:11" ht="67.5" x14ac:dyDescent="0.25">
      <c r="A410" s="105">
        <v>388</v>
      </c>
      <c r="B410" s="597" t="s">
        <v>1395</v>
      </c>
      <c r="C410" s="597" t="s">
        <v>1396</v>
      </c>
      <c r="D410" s="620" t="s">
        <v>657</v>
      </c>
      <c r="E410" s="105">
        <v>100</v>
      </c>
      <c r="F410" s="105">
        <v>400</v>
      </c>
      <c r="G410" s="105">
        <v>2023</v>
      </c>
      <c r="H410" s="757">
        <v>3348</v>
      </c>
      <c r="I410" s="105"/>
      <c r="J410" s="105" t="s">
        <v>1394</v>
      </c>
      <c r="K410" s="636">
        <f>SUM(H409:H410)</f>
        <v>5022</v>
      </c>
    </row>
    <row r="411" spans="1:11" x14ac:dyDescent="0.25">
      <c r="A411" s="758" t="s">
        <v>1291</v>
      </c>
      <c r="B411" s="759"/>
      <c r="C411" s="759"/>
      <c r="D411" s="759"/>
      <c r="E411" s="759"/>
      <c r="F411" s="759"/>
      <c r="G411" s="759"/>
      <c r="H411" s="759"/>
      <c r="I411" s="759"/>
      <c r="J411" s="759"/>
      <c r="K411" s="538"/>
    </row>
    <row r="412" spans="1:11" x14ac:dyDescent="0.25">
      <c r="A412" s="733" t="s">
        <v>1292</v>
      </c>
      <c r="B412" s="734"/>
      <c r="C412" s="734"/>
      <c r="D412" s="734"/>
      <c r="E412" s="734"/>
      <c r="F412" s="734"/>
      <c r="G412" s="734"/>
      <c r="H412" s="734"/>
      <c r="I412" s="734"/>
      <c r="J412" s="735"/>
      <c r="K412" s="538"/>
    </row>
    <row r="413" spans="1:11" ht="33.75" x14ac:dyDescent="0.25">
      <c r="A413" s="750">
        <v>389</v>
      </c>
      <c r="B413" s="649" t="s">
        <v>1261</v>
      </c>
      <c r="C413" s="649"/>
      <c r="D413" s="612" t="s">
        <v>1270</v>
      </c>
      <c r="E413" s="760"/>
      <c r="F413" s="750">
        <v>225</v>
      </c>
      <c r="G413" s="612" t="s">
        <v>1271</v>
      </c>
      <c r="H413" s="761">
        <v>11235</v>
      </c>
      <c r="I413" s="612"/>
      <c r="J413" s="612"/>
      <c r="K413" s="538"/>
    </row>
    <row r="414" spans="1:11" ht="56.25" x14ac:dyDescent="0.25">
      <c r="A414" s="750">
        <v>390</v>
      </c>
      <c r="B414" s="87" t="s">
        <v>1262</v>
      </c>
      <c r="C414" s="762"/>
      <c r="D414" s="620" t="s">
        <v>759</v>
      </c>
      <c r="E414" s="620">
        <v>2.09</v>
      </c>
      <c r="F414" s="620"/>
      <c r="G414" s="598" t="s">
        <v>1271</v>
      </c>
      <c r="H414" s="763">
        <v>11091</v>
      </c>
      <c r="I414" s="620"/>
      <c r="J414" s="620"/>
      <c r="K414" s="538"/>
    </row>
    <row r="415" spans="1:11" ht="33.75" x14ac:dyDescent="0.25">
      <c r="A415" s="750">
        <v>391</v>
      </c>
      <c r="B415" s="87" t="s">
        <v>1263</v>
      </c>
      <c r="C415" s="762"/>
      <c r="D415" s="620" t="s">
        <v>759</v>
      </c>
      <c r="E415" s="620">
        <v>0.96</v>
      </c>
      <c r="F415" s="620">
        <v>110</v>
      </c>
      <c r="G415" s="598" t="s">
        <v>1272</v>
      </c>
      <c r="H415" s="595">
        <v>7200</v>
      </c>
      <c r="I415" s="620"/>
      <c r="J415" s="620"/>
      <c r="K415" s="538"/>
    </row>
    <row r="416" spans="1:11" ht="67.5" x14ac:dyDescent="0.25">
      <c r="A416" s="750">
        <v>392</v>
      </c>
      <c r="B416" s="87" t="s">
        <v>1264</v>
      </c>
      <c r="C416" s="762"/>
      <c r="D416" s="620" t="s">
        <v>759</v>
      </c>
      <c r="E416" s="620">
        <v>0.42</v>
      </c>
      <c r="F416" s="620">
        <v>160</v>
      </c>
      <c r="G416" s="598" t="s">
        <v>550</v>
      </c>
      <c r="H416" s="595">
        <v>5630</v>
      </c>
      <c r="I416" s="620"/>
      <c r="J416" s="620"/>
      <c r="K416" s="538"/>
    </row>
    <row r="417" spans="1:11" ht="67.5" x14ac:dyDescent="0.25">
      <c r="A417" s="750">
        <v>393</v>
      </c>
      <c r="B417" s="87" t="s">
        <v>1265</v>
      </c>
      <c r="C417" s="762"/>
      <c r="D417" s="620" t="s">
        <v>1270</v>
      </c>
      <c r="E417" s="598" t="s">
        <v>1274</v>
      </c>
      <c r="F417" s="598" t="s">
        <v>1273</v>
      </c>
      <c r="G417" s="598" t="s">
        <v>1275</v>
      </c>
      <c r="H417" s="595">
        <v>42228</v>
      </c>
      <c r="I417" s="620"/>
      <c r="J417" s="620"/>
      <c r="K417" s="538"/>
    </row>
    <row r="418" spans="1:11" ht="33.75" x14ac:dyDescent="0.25">
      <c r="A418" s="750">
        <v>394</v>
      </c>
      <c r="B418" s="87" t="s">
        <v>1266</v>
      </c>
      <c r="C418" s="762"/>
      <c r="D418" s="620" t="s">
        <v>333</v>
      </c>
      <c r="E418" s="620"/>
      <c r="F418" s="620"/>
      <c r="G418" s="598" t="s">
        <v>881</v>
      </c>
      <c r="H418" s="595">
        <v>74220</v>
      </c>
      <c r="I418" s="620"/>
      <c r="J418" s="620"/>
      <c r="K418" s="538"/>
    </row>
    <row r="419" spans="1:11" ht="67.5" x14ac:dyDescent="0.25">
      <c r="A419" s="750">
        <v>395</v>
      </c>
      <c r="B419" s="87" t="s">
        <v>1267</v>
      </c>
      <c r="C419" s="762"/>
      <c r="D419" s="620" t="s">
        <v>759</v>
      </c>
      <c r="E419" s="620">
        <v>3.05</v>
      </c>
      <c r="F419" s="620">
        <v>300</v>
      </c>
      <c r="G419" s="598" t="s">
        <v>881</v>
      </c>
      <c r="H419" s="595">
        <v>27130</v>
      </c>
      <c r="I419" s="620"/>
      <c r="J419" s="620"/>
      <c r="K419" s="538"/>
    </row>
    <row r="420" spans="1:11" ht="33.75" x14ac:dyDescent="0.25">
      <c r="A420" s="750">
        <v>396</v>
      </c>
      <c r="B420" s="555" t="s">
        <v>1268</v>
      </c>
      <c r="C420" s="764"/>
      <c r="D420" s="752" t="s">
        <v>1276</v>
      </c>
      <c r="E420" s="765">
        <v>3000</v>
      </c>
      <c r="F420" s="752"/>
      <c r="G420" s="683" t="s">
        <v>1277</v>
      </c>
      <c r="H420" s="766">
        <v>200000</v>
      </c>
      <c r="I420" s="752"/>
      <c r="J420" s="752"/>
      <c r="K420" s="538"/>
    </row>
    <row r="421" spans="1:11" ht="116.25" customHeight="1" x14ac:dyDescent="0.25">
      <c r="A421" s="750">
        <v>397</v>
      </c>
      <c r="B421" s="602" t="s">
        <v>1269</v>
      </c>
      <c r="C421" s="762"/>
      <c r="D421" s="620" t="s">
        <v>1270</v>
      </c>
      <c r="E421" s="689" t="s">
        <v>1278</v>
      </c>
      <c r="F421" s="689" t="s">
        <v>1290</v>
      </c>
      <c r="G421" s="598" t="s">
        <v>1279</v>
      </c>
      <c r="H421" s="595">
        <v>60000</v>
      </c>
      <c r="I421" s="620"/>
      <c r="J421" s="620"/>
      <c r="K421" s="636">
        <f>SUM(H413:H421)</f>
        <v>438734</v>
      </c>
    </row>
    <row r="422" spans="1:11" x14ac:dyDescent="0.25">
      <c r="A422" s="767"/>
      <c r="B422" s="768"/>
      <c r="C422" s="768"/>
      <c r="D422" s="767"/>
      <c r="E422" s="767"/>
      <c r="F422" s="767"/>
      <c r="G422" s="769"/>
      <c r="H422" s="767"/>
      <c r="I422" s="767"/>
      <c r="J422" s="767"/>
      <c r="K422" s="636">
        <f>SUM(K1:K421)</f>
        <v>142086486.61585009</v>
      </c>
    </row>
    <row r="424" spans="1:11" x14ac:dyDescent="0.25">
      <c r="J424" s="298"/>
    </row>
    <row r="433" spans="8:8" x14ac:dyDescent="0.25">
      <c r="H433" s="216"/>
    </row>
  </sheetData>
  <mergeCells count="16">
    <mergeCell ref="H2:J2"/>
    <mergeCell ref="A4:J4"/>
    <mergeCell ref="A149:J149"/>
    <mergeCell ref="A195:J195"/>
    <mergeCell ref="A241:J241"/>
    <mergeCell ref="A412:J412"/>
    <mergeCell ref="A266:J266"/>
    <mergeCell ref="A274:J274"/>
    <mergeCell ref="A3:J3"/>
    <mergeCell ref="A22:J22"/>
    <mergeCell ref="A132:J132"/>
    <mergeCell ref="A399:J399"/>
    <mergeCell ref="A400:J400"/>
    <mergeCell ref="A408:J408"/>
    <mergeCell ref="E304:E306"/>
    <mergeCell ref="A411:J411"/>
  </mergeCells>
  <conditionalFormatting sqref="I275 I268 B17:G21 C29:I33 H133:J134 G135 C6:G7 C36:I36 C38:I38 C61:I61 C66:I66 C74:I77 C79:I79 C82:I82 C85:I85 C70:I72 C133:F148 I279:I280 C47:I59 I6:I9 B8:G10 I15:I16 I10:J14 C11:G16 A6:A21 I17:J21 I129:J131 C129:G131 A133:A148">
    <cfRule type="containsText" dxfId="191" priority="345" stopIfTrue="1" operator="containsText" text="СМР">
      <formula>NOT(ISERROR(SEARCH("СМР",A6)))</formula>
    </cfRule>
    <cfRule type="containsText" dxfId="190" priority="346" stopIfTrue="1" operator="containsText" text="ПИР">
      <formula>NOT(ISERROR(SEARCH("ПИР",A6)))</formula>
    </cfRule>
  </conditionalFormatting>
  <conditionalFormatting sqref="J6">
    <cfRule type="containsText" dxfId="189" priority="343" stopIfTrue="1" operator="containsText" text="СМР">
      <formula>NOT(ISERROR(SEARCH("СМР",J6)))</formula>
    </cfRule>
    <cfRule type="containsText" dxfId="188" priority="344" stopIfTrue="1" operator="containsText" text="ПИР">
      <formula>NOT(ISERROR(SEARCH("ПИР",J6)))</formula>
    </cfRule>
  </conditionalFormatting>
  <conditionalFormatting sqref="J7:J8">
    <cfRule type="containsText" dxfId="187" priority="341" stopIfTrue="1" operator="containsText" text="СМР">
      <formula>NOT(ISERROR(SEARCH("СМР",J7)))</formula>
    </cfRule>
    <cfRule type="containsText" dxfId="186" priority="342" stopIfTrue="1" operator="containsText" text="ПИР">
      <formula>NOT(ISERROR(SEARCH("ПИР",J7)))</formula>
    </cfRule>
  </conditionalFormatting>
  <conditionalFormatting sqref="J15:J16">
    <cfRule type="containsText" dxfId="185" priority="337" stopIfTrue="1" operator="containsText" text="СМР">
      <formula>NOT(ISERROR(SEARCH("СМР",J15)))</formula>
    </cfRule>
    <cfRule type="containsText" dxfId="184" priority="338" stopIfTrue="1" operator="containsText" text="ПИР">
      <formula>NOT(ISERROR(SEARCH("ПИР",J15)))</formula>
    </cfRule>
  </conditionalFormatting>
  <conditionalFormatting sqref="C27:I27 C23:I23 A23:A131">
    <cfRule type="containsText" dxfId="183" priority="335" stopIfTrue="1" operator="containsText" text="СМР">
      <formula>NOT(ISERROR(SEARCH("СМР",A23)))</formula>
    </cfRule>
    <cfRule type="containsText" dxfId="182" priority="336" stopIfTrue="1" operator="containsText" text="ПИР">
      <formula>NOT(ISERROR(SEARCH("ПИР",A23)))</formula>
    </cfRule>
  </conditionalFormatting>
  <conditionalFormatting sqref="H138:J148 H135:I137">
    <cfRule type="containsText" dxfId="181" priority="327" stopIfTrue="1" operator="containsText" text="СМР">
      <formula>NOT(ISERROR(SEARCH("СМР",H135)))</formula>
    </cfRule>
    <cfRule type="containsText" dxfId="180" priority="328" stopIfTrue="1" operator="containsText" text="ПИР">
      <formula>NOT(ISERROR(SEARCH("ПИР",H135)))</formula>
    </cfRule>
  </conditionalFormatting>
  <conditionalFormatting sqref="G137:G148">
    <cfRule type="containsText" dxfId="179" priority="325" stopIfTrue="1" operator="containsText" text="СМР">
      <formula>NOT(ISERROR(SEARCH("СМР",G137)))</formula>
    </cfRule>
    <cfRule type="containsText" dxfId="178" priority="326" stopIfTrue="1" operator="containsText" text="ПИР">
      <formula>NOT(ISERROR(SEARCH("ПИР",G137)))</formula>
    </cfRule>
  </conditionalFormatting>
  <conditionalFormatting sqref="C166:F166">
    <cfRule type="containsText" dxfId="177" priority="321" stopIfTrue="1" operator="containsText" text="СМР">
      <formula>NOT(ISERROR(SEARCH("СМР",C166)))</formula>
    </cfRule>
    <cfRule type="containsText" dxfId="176" priority="322" stopIfTrue="1" operator="containsText" text="ПИР">
      <formula>NOT(ISERROR(SEARCH("ПИР",C166)))</formula>
    </cfRule>
  </conditionalFormatting>
  <conditionalFormatting sqref="A150 C150:G150 I150 A152 A154 A156 A158 A160 A162 A164 A166 A168 A170 A172 A174 A176 A178 A180 A182 A184 A186 A188 A190 A192 A194">
    <cfRule type="containsText" dxfId="175" priority="289" stopIfTrue="1" operator="containsText" text="СМР">
      <formula>NOT(ISERROR(SEARCH("СМР",A150)))</formula>
    </cfRule>
    <cfRule type="containsText" dxfId="174" priority="290" stopIfTrue="1" operator="containsText" text="ПИР">
      <formula>NOT(ISERROR(SEARCH("ПИР",A150)))</formula>
    </cfRule>
  </conditionalFormatting>
  <conditionalFormatting sqref="C167:F167">
    <cfRule type="containsText" dxfId="173" priority="323" stopIfTrue="1" operator="containsText" text="СМР">
      <formula>NOT(ISERROR(SEARCH("СМР",C167)))</formula>
    </cfRule>
    <cfRule type="containsText" dxfId="172" priority="324" stopIfTrue="1" operator="containsText" text="ПИР">
      <formula>NOT(ISERROR(SEARCH("ПИР",C167)))</formula>
    </cfRule>
  </conditionalFormatting>
  <conditionalFormatting sqref="C165:F165">
    <cfRule type="containsText" dxfId="171" priority="319" stopIfTrue="1" operator="containsText" text="СМР">
      <formula>NOT(ISERROR(SEARCH("СМР",C165)))</formula>
    </cfRule>
    <cfRule type="containsText" dxfId="170" priority="320" stopIfTrue="1" operator="containsText" text="ПИР">
      <formula>NOT(ISERROR(SEARCH("ПИР",C165)))</formula>
    </cfRule>
  </conditionalFormatting>
  <conditionalFormatting sqref="C164:G164">
    <cfRule type="containsText" dxfId="169" priority="317" stopIfTrue="1" operator="containsText" text="СМР">
      <formula>NOT(ISERROR(SEARCH("СМР",C164)))</formula>
    </cfRule>
    <cfRule type="containsText" dxfId="168" priority="318" stopIfTrue="1" operator="containsText" text="ПИР">
      <formula>NOT(ISERROR(SEARCH("ПИР",C164)))</formula>
    </cfRule>
  </conditionalFormatting>
  <conditionalFormatting sqref="C162:F162">
    <cfRule type="containsText" dxfId="167" priority="313" stopIfTrue="1" operator="containsText" text="СМР">
      <formula>NOT(ISERROR(SEARCH("СМР",C162)))</formula>
    </cfRule>
    <cfRule type="containsText" dxfId="166" priority="314" stopIfTrue="1" operator="containsText" text="ПИР">
      <formula>NOT(ISERROR(SEARCH("ПИР",C162)))</formula>
    </cfRule>
  </conditionalFormatting>
  <conditionalFormatting sqref="C163:F163">
    <cfRule type="containsText" dxfId="165" priority="315" stopIfTrue="1" operator="containsText" text="СМР">
      <formula>NOT(ISERROR(SEARCH("СМР",C163)))</formula>
    </cfRule>
    <cfRule type="containsText" dxfId="164" priority="316" stopIfTrue="1" operator="containsText" text="ПИР">
      <formula>NOT(ISERROR(SEARCH("ПИР",C163)))</formula>
    </cfRule>
  </conditionalFormatting>
  <conditionalFormatting sqref="C158:G158">
    <cfRule type="containsText" dxfId="163" priority="305" stopIfTrue="1" operator="containsText" text="СМР">
      <formula>NOT(ISERROR(SEARCH("СМР",C158)))</formula>
    </cfRule>
    <cfRule type="containsText" dxfId="162" priority="306" stopIfTrue="1" operator="containsText" text="ПИР">
      <formula>NOT(ISERROR(SEARCH("ПИР",C158)))</formula>
    </cfRule>
  </conditionalFormatting>
  <conditionalFormatting sqref="C161:G161">
    <cfRule type="containsText" dxfId="161" priority="311" stopIfTrue="1" operator="containsText" text="СМР">
      <formula>NOT(ISERROR(SEARCH("СМР",C161)))</formula>
    </cfRule>
    <cfRule type="containsText" dxfId="160" priority="312" stopIfTrue="1" operator="containsText" text="ПИР">
      <formula>NOT(ISERROR(SEARCH("ПИР",C161)))</formula>
    </cfRule>
  </conditionalFormatting>
  <conditionalFormatting sqref="C160:G160">
    <cfRule type="containsText" dxfId="159" priority="309" stopIfTrue="1" operator="containsText" text="СМР">
      <formula>NOT(ISERROR(SEARCH("СМР",C160)))</formula>
    </cfRule>
    <cfRule type="containsText" dxfId="158" priority="310" stopIfTrue="1" operator="containsText" text="ПИР">
      <formula>NOT(ISERROR(SEARCH("ПИР",C160)))</formula>
    </cfRule>
  </conditionalFormatting>
  <conditionalFormatting sqref="C159:G159">
    <cfRule type="containsText" dxfId="157" priority="307" stopIfTrue="1" operator="containsText" text="СМР">
      <formula>NOT(ISERROR(SEARCH("СМР",C159)))</formula>
    </cfRule>
    <cfRule type="containsText" dxfId="156" priority="308" stopIfTrue="1" operator="containsText" text="ПИР">
      <formula>NOT(ISERROR(SEARCH("ПИР",C159)))</formula>
    </cfRule>
  </conditionalFormatting>
  <conditionalFormatting sqref="C157:G157">
    <cfRule type="containsText" dxfId="155" priority="303" stopIfTrue="1" operator="containsText" text="СМР">
      <formula>NOT(ISERROR(SEARCH("СМР",C157)))</formula>
    </cfRule>
    <cfRule type="containsText" dxfId="154" priority="304" stopIfTrue="1" operator="containsText" text="ПИР">
      <formula>NOT(ISERROR(SEARCH("ПИР",C157)))</formula>
    </cfRule>
  </conditionalFormatting>
  <conditionalFormatting sqref="C156:G156">
    <cfRule type="containsText" dxfId="153" priority="301" stopIfTrue="1" operator="containsText" text="СМР">
      <formula>NOT(ISERROR(SEARCH("СМР",C156)))</formula>
    </cfRule>
    <cfRule type="containsText" dxfId="152" priority="302" stopIfTrue="1" operator="containsText" text="ПИР">
      <formula>NOT(ISERROR(SEARCH("ПИР",C156)))</formula>
    </cfRule>
  </conditionalFormatting>
  <conditionalFormatting sqref="C154:G154">
    <cfRule type="containsText" dxfId="151" priority="297" stopIfTrue="1" operator="containsText" text="СМР">
      <formula>NOT(ISERROR(SEARCH("СМР",C154)))</formula>
    </cfRule>
    <cfRule type="containsText" dxfId="150" priority="298" stopIfTrue="1" operator="containsText" text="ПИР">
      <formula>NOT(ISERROR(SEARCH("ПИР",C154)))</formula>
    </cfRule>
  </conditionalFormatting>
  <conditionalFormatting sqref="C155:G155">
    <cfRule type="containsText" dxfId="149" priority="299" stopIfTrue="1" operator="containsText" text="СМР">
      <formula>NOT(ISERROR(SEARCH("СМР",C155)))</formula>
    </cfRule>
    <cfRule type="containsText" dxfId="148" priority="300" stopIfTrue="1" operator="containsText" text="ПИР">
      <formula>NOT(ISERROR(SEARCH("ПИР",C155)))</formula>
    </cfRule>
  </conditionalFormatting>
  <conditionalFormatting sqref="C153:G153">
    <cfRule type="containsText" dxfId="147" priority="295" stopIfTrue="1" operator="containsText" text="СМР">
      <formula>NOT(ISERROR(SEARCH("СМР",C153)))</formula>
    </cfRule>
    <cfRule type="containsText" dxfId="146" priority="296" stopIfTrue="1" operator="containsText" text="ПИР">
      <formula>NOT(ISERROR(SEARCH("ПИР",C153)))</formula>
    </cfRule>
  </conditionalFormatting>
  <conditionalFormatting sqref="C152:D152 G152">
    <cfRule type="containsText" dxfId="145" priority="293" stopIfTrue="1" operator="containsText" text="СМР">
      <formula>NOT(ISERROR(SEARCH("СМР",C152)))</formula>
    </cfRule>
    <cfRule type="containsText" dxfId="144" priority="294" stopIfTrue="1" operator="containsText" text="ПИР">
      <formula>NOT(ISERROR(SEARCH("ПИР",C152)))</formula>
    </cfRule>
  </conditionalFormatting>
  <conditionalFormatting sqref="A151 C151:D151 G151 A153 A155 A157 A159 A161 A163 A165 A167 A169 A171 A173 A175 A177 A179 A181 A183 A185 A187 A189 A191 A193">
    <cfRule type="containsText" dxfId="143" priority="291" stopIfTrue="1" operator="containsText" text="СМР">
      <formula>NOT(ISERROR(SEARCH("СМР",A151)))</formula>
    </cfRule>
    <cfRule type="containsText" dxfId="142" priority="292" stopIfTrue="1" operator="containsText" text="ПИР">
      <formula>NOT(ISERROR(SEARCH("ПИР",A151)))</formula>
    </cfRule>
  </conditionalFormatting>
  <conditionalFormatting sqref="F151:F152">
    <cfRule type="containsText" dxfId="141" priority="285" stopIfTrue="1" operator="containsText" text="СМР">
      <formula>NOT(ISERROR(SEARCH("СМР",F151)))</formula>
    </cfRule>
    <cfRule type="containsText" dxfId="140" priority="286" stopIfTrue="1" operator="containsText" text="ПИР">
      <formula>NOT(ISERROR(SEARCH("ПИР",F151)))</formula>
    </cfRule>
  </conditionalFormatting>
  <conditionalFormatting sqref="E151:E152">
    <cfRule type="containsText" dxfId="139" priority="283" stopIfTrue="1" operator="containsText" text="СМР">
      <formula>NOT(ISERROR(SEARCH("СМР",E151)))</formula>
    </cfRule>
    <cfRule type="containsText" dxfId="138" priority="284" stopIfTrue="1" operator="containsText" text="ПИР">
      <formula>NOT(ISERROR(SEARCH("ПИР",E151)))</formula>
    </cfRule>
  </conditionalFormatting>
  <conditionalFormatting sqref="I151:I152">
    <cfRule type="containsText" dxfId="137" priority="281" stopIfTrue="1" operator="containsText" text="СМР">
      <formula>NOT(ISERROR(SEARCH("СМР",I151)))</formula>
    </cfRule>
    <cfRule type="containsText" dxfId="136" priority="282" stopIfTrue="1" operator="containsText" text="ПИР">
      <formula>NOT(ISERROR(SEARCH("ПИР",I151)))</formula>
    </cfRule>
  </conditionalFormatting>
  <conditionalFormatting sqref="I153:I167">
    <cfRule type="containsText" dxfId="135" priority="277" stopIfTrue="1" operator="containsText" text="СМР">
      <formula>NOT(ISERROR(SEARCH("СМР",I153)))</formula>
    </cfRule>
    <cfRule type="containsText" dxfId="134" priority="278" stopIfTrue="1" operator="containsText" text="ПИР">
      <formula>NOT(ISERROR(SEARCH("ПИР",I153)))</formula>
    </cfRule>
  </conditionalFormatting>
  <conditionalFormatting sqref="A268 C268:H268 A270 A272">
    <cfRule type="containsText" dxfId="133" priority="275" stopIfTrue="1" operator="containsText" text="СМР">
      <formula>NOT(ISERROR(SEARCH("СМР",A268)))</formula>
    </cfRule>
    <cfRule type="containsText" dxfId="132" priority="276" stopIfTrue="1" operator="containsText" text="ПИР">
      <formula>NOT(ISERROR(SEARCH("ПИР",A268)))</formula>
    </cfRule>
  </conditionalFormatting>
  <conditionalFormatting sqref="A275 C275:H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cfRule type="containsText" dxfId="131" priority="273" stopIfTrue="1" operator="containsText" text="СМР">
      <formula>NOT(ISERROR(SEARCH("СМР",A275)))</formula>
    </cfRule>
    <cfRule type="containsText" dxfId="130" priority="274" stopIfTrue="1" operator="containsText" text="ПИР">
      <formula>NOT(ISERROR(SEARCH("ПИР",A275)))</formula>
    </cfRule>
  </conditionalFormatting>
  <conditionalFormatting sqref="G163">
    <cfRule type="containsText" dxfId="129" priority="263" stopIfTrue="1" operator="containsText" text="СМР">
      <formula>NOT(ISERROR(SEARCH("СМР",G163)))</formula>
    </cfRule>
    <cfRule type="containsText" dxfId="128" priority="264" stopIfTrue="1" operator="containsText" text="ПИР">
      <formula>NOT(ISERROR(SEARCH("ПИР",G163)))</formula>
    </cfRule>
  </conditionalFormatting>
  <conditionalFormatting sqref="K17:K19">
    <cfRule type="containsText" dxfId="127" priority="267" stopIfTrue="1" operator="containsText" text="СМР">
      <formula>NOT(ISERROR(SEARCH("СМР",K17)))</formula>
    </cfRule>
    <cfRule type="containsText" dxfId="126" priority="268" stopIfTrue="1" operator="containsText" text="ПИР">
      <formula>NOT(ISERROR(SEARCH("ПИР",K17)))</formula>
    </cfRule>
  </conditionalFormatting>
  <conditionalFormatting sqref="G162">
    <cfRule type="containsText" dxfId="125" priority="265" stopIfTrue="1" operator="containsText" text="СМР">
      <formula>NOT(ISERROR(SEARCH("СМР",G162)))</formula>
    </cfRule>
    <cfRule type="containsText" dxfId="124" priority="266" stopIfTrue="1" operator="containsText" text="ПИР">
      <formula>NOT(ISERROR(SEARCH("ПИР",G162)))</formula>
    </cfRule>
  </conditionalFormatting>
  <conditionalFormatting sqref="G167">
    <cfRule type="containsText" dxfId="123" priority="255" stopIfTrue="1" operator="containsText" text="СМР">
      <formula>NOT(ISERROR(SEARCH("СМР",G167)))</formula>
    </cfRule>
    <cfRule type="containsText" dxfId="122" priority="256" stopIfTrue="1" operator="containsText" text="ПИР">
      <formula>NOT(ISERROR(SEARCH("ПИР",G167)))</formula>
    </cfRule>
  </conditionalFormatting>
  <conditionalFormatting sqref="G165">
    <cfRule type="containsText" dxfId="121" priority="259" stopIfTrue="1" operator="containsText" text="СМР">
      <formula>NOT(ISERROR(SEARCH("СМР",G165)))</formula>
    </cfRule>
    <cfRule type="containsText" dxfId="120" priority="260" stopIfTrue="1" operator="containsText" text="ПИР">
      <formula>NOT(ISERROR(SEARCH("ПИР",G165)))</formula>
    </cfRule>
  </conditionalFormatting>
  <conditionalFormatting sqref="G166">
    <cfRule type="containsText" dxfId="119" priority="257" stopIfTrue="1" operator="containsText" text="СМР">
      <formula>NOT(ISERROR(SEARCH("СМР",G166)))</formula>
    </cfRule>
    <cfRule type="containsText" dxfId="118" priority="258" stopIfTrue="1" operator="containsText" text="ПИР">
      <formula>NOT(ISERROR(SEARCH("ПИР",G166)))</formula>
    </cfRule>
  </conditionalFormatting>
  <conditionalFormatting sqref="G136 G133:G134">
    <cfRule type="containsText" dxfId="117" priority="249" stopIfTrue="1" operator="containsText" text="СМР">
      <formula>NOT(ISERROR(SEARCH("СМР",G133)))</formula>
    </cfRule>
    <cfRule type="containsText" dxfId="116" priority="250" stopIfTrue="1" operator="containsText" text="ПИР">
      <formula>NOT(ISERROR(SEARCH("ПИР",G133)))</formula>
    </cfRule>
  </conditionalFormatting>
  <conditionalFormatting sqref="H25:I25 C25:F25">
    <cfRule type="containsText" dxfId="115" priority="247" stopIfTrue="1" operator="containsText" text="СМР">
      <formula>NOT(ISERROR(SEARCH("СМР",C25)))</formula>
    </cfRule>
    <cfRule type="containsText" dxfId="114" priority="248" stopIfTrue="1" operator="containsText" text="ПИР">
      <formula>NOT(ISERROR(SEARCH("ПИР",C25)))</formula>
    </cfRule>
  </conditionalFormatting>
  <conditionalFormatting sqref="G25">
    <cfRule type="containsText" dxfId="113" priority="245" stopIfTrue="1" operator="containsText" text="СМР">
      <formula>NOT(ISERROR(SEARCH("СМР",G25)))</formula>
    </cfRule>
    <cfRule type="containsText" dxfId="112" priority="246" stopIfTrue="1" operator="containsText" text="ПИР">
      <formula>NOT(ISERROR(SEARCH("ПИР",G25)))</formula>
    </cfRule>
  </conditionalFormatting>
  <conditionalFormatting sqref="I276">
    <cfRule type="containsText" dxfId="111" priority="235" stopIfTrue="1" operator="containsText" text="СМР">
      <formula>NOT(ISERROR(SEARCH("СМР",I276)))</formula>
    </cfRule>
    <cfRule type="containsText" dxfId="110" priority="236" stopIfTrue="1" operator="containsText" text="ПИР">
      <formula>NOT(ISERROR(SEARCH("ПИР",I276)))</formula>
    </cfRule>
  </conditionalFormatting>
  <conditionalFormatting sqref="A276 C276 F276:H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cfRule type="containsText" dxfId="109" priority="233" stopIfTrue="1" operator="containsText" text="СМР">
      <formula>NOT(ISERROR(SEARCH("СМР",A276)))</formula>
    </cfRule>
    <cfRule type="containsText" dxfId="108" priority="234" stopIfTrue="1" operator="containsText" text="ПИР">
      <formula>NOT(ISERROR(SEARCH("ПИР",A276)))</formula>
    </cfRule>
  </conditionalFormatting>
  <conditionalFormatting sqref="I278">
    <cfRule type="containsText" dxfId="107" priority="223" stopIfTrue="1" operator="containsText" text="СМР">
      <formula>NOT(ISERROR(SEARCH("СМР",I278)))</formula>
    </cfRule>
    <cfRule type="containsText" dxfId="106" priority="224" stopIfTrue="1" operator="containsText" text="ПИР">
      <formula>NOT(ISERROR(SEARCH("ПИР",I278)))</formula>
    </cfRule>
  </conditionalFormatting>
  <conditionalFormatting sqref="I277">
    <cfRule type="containsText" dxfId="105" priority="229" stopIfTrue="1" operator="containsText" text="СМР">
      <formula>NOT(ISERROR(SEARCH("СМР",I277)))</formula>
    </cfRule>
    <cfRule type="containsText" dxfId="104" priority="230" stopIfTrue="1" operator="containsText" text="ПИР">
      <formula>NOT(ISERROR(SEARCH("ПИР",I277)))</formula>
    </cfRule>
  </conditionalFormatting>
  <conditionalFormatting sqref="C277 F277:H277">
    <cfRule type="containsText" dxfId="103" priority="227" stopIfTrue="1" operator="containsText" text="СМР">
      <formula>NOT(ISERROR(SEARCH("СМР",C277)))</formula>
    </cfRule>
    <cfRule type="containsText" dxfId="102" priority="228" stopIfTrue="1" operator="containsText" text="ПИР">
      <formula>NOT(ISERROR(SEARCH("ПИР",C277)))</formula>
    </cfRule>
  </conditionalFormatting>
  <conditionalFormatting sqref="C278 F278:H278">
    <cfRule type="containsText" dxfId="101" priority="221" stopIfTrue="1" operator="containsText" text="СМР">
      <formula>NOT(ISERROR(SEARCH("СМР",C278)))</formula>
    </cfRule>
    <cfRule type="containsText" dxfId="100" priority="222" stopIfTrue="1" operator="containsText" text="ПИР">
      <formula>NOT(ISERROR(SEARCH("ПИР",C278)))</formula>
    </cfRule>
  </conditionalFormatting>
  <conditionalFormatting sqref="C279 F279:H280">
    <cfRule type="containsText" dxfId="99" priority="215" stopIfTrue="1" operator="containsText" text="СМР">
      <formula>NOT(ISERROR(SEARCH("СМР",C279)))</formula>
    </cfRule>
    <cfRule type="containsText" dxfId="98" priority="216" stopIfTrue="1" operator="containsText" text="ПИР">
      <formula>NOT(ISERROR(SEARCH("ПИР",C279)))</formula>
    </cfRule>
  </conditionalFormatting>
  <conditionalFormatting sqref="D277:E277">
    <cfRule type="containsText" dxfId="97" priority="205" stopIfTrue="1" operator="containsText" text="СМР">
      <formula>NOT(ISERROR(SEARCH("СМР",D277)))</formula>
    </cfRule>
    <cfRule type="containsText" dxfId="96" priority="206" stopIfTrue="1" operator="containsText" text="ПИР">
      <formula>NOT(ISERROR(SEARCH("ПИР",D277)))</formula>
    </cfRule>
  </conditionalFormatting>
  <conditionalFormatting sqref="D276:E276">
    <cfRule type="containsText" dxfId="95" priority="207" stopIfTrue="1" operator="containsText" text="СМР">
      <formula>NOT(ISERROR(SEARCH("СМР",D276)))</formula>
    </cfRule>
    <cfRule type="containsText" dxfId="94" priority="208" stopIfTrue="1" operator="containsText" text="ПИР">
      <formula>NOT(ISERROR(SEARCH("ПИР",D276)))</formula>
    </cfRule>
  </conditionalFormatting>
  <conditionalFormatting sqref="D278:E278">
    <cfRule type="containsText" dxfId="93" priority="203" stopIfTrue="1" operator="containsText" text="СМР">
      <formula>NOT(ISERROR(SEARCH("СМР",D278)))</formula>
    </cfRule>
    <cfRule type="containsText" dxfId="92" priority="204" stopIfTrue="1" operator="containsText" text="ПИР">
      <formula>NOT(ISERROR(SEARCH("ПИР",D278)))</formula>
    </cfRule>
  </conditionalFormatting>
  <conditionalFormatting sqref="D279:E280">
    <cfRule type="containsText" dxfId="91" priority="201" stopIfTrue="1" operator="containsText" text="СМР">
      <formula>NOT(ISERROR(SEARCH("СМР",D279)))</formula>
    </cfRule>
    <cfRule type="containsText" dxfId="90" priority="202" stopIfTrue="1" operator="containsText" text="ПИР">
      <formula>NOT(ISERROR(SEARCH("ПИР",D279)))</formula>
    </cfRule>
  </conditionalFormatting>
  <conditionalFormatting sqref="C168:F168">
    <cfRule type="containsText" dxfId="89" priority="199" stopIfTrue="1" operator="containsText" text="СМР">
      <formula>NOT(ISERROR(SEARCH("СМР",C168)))</formula>
    </cfRule>
    <cfRule type="containsText" dxfId="88" priority="200" stopIfTrue="1" operator="containsText" text="ПИР">
      <formula>NOT(ISERROR(SEARCH("ПИР",C168)))</formula>
    </cfRule>
  </conditionalFormatting>
  <conditionalFormatting sqref="I168">
    <cfRule type="containsText" dxfId="87" priority="193" stopIfTrue="1" operator="containsText" text="СМР">
      <formula>NOT(ISERROR(SEARCH("СМР",I168)))</formula>
    </cfRule>
    <cfRule type="containsText" dxfId="86" priority="194" stopIfTrue="1" operator="containsText" text="ПИР">
      <formula>NOT(ISERROR(SEARCH("ПИР",I168)))</formula>
    </cfRule>
  </conditionalFormatting>
  <conditionalFormatting sqref="G168">
    <cfRule type="containsText" dxfId="85" priority="191" stopIfTrue="1" operator="containsText" text="СМР">
      <formula>NOT(ISERROR(SEARCH("СМР",G168)))</formula>
    </cfRule>
    <cfRule type="containsText" dxfId="84" priority="192" stopIfTrue="1" operator="containsText" text="ПИР">
      <formula>NOT(ISERROR(SEARCH("ПИР",G168)))</formula>
    </cfRule>
  </conditionalFormatting>
  <conditionalFormatting sqref="C169:F169">
    <cfRule type="containsText" dxfId="83" priority="189" stopIfTrue="1" operator="containsText" text="СМР">
      <formula>NOT(ISERROR(SEARCH("СМР",C169)))</formula>
    </cfRule>
    <cfRule type="containsText" dxfId="82" priority="190" stopIfTrue="1" operator="containsText" text="ПИР">
      <formula>NOT(ISERROR(SEARCH("ПИР",C169)))</formula>
    </cfRule>
  </conditionalFormatting>
  <conditionalFormatting sqref="I169">
    <cfRule type="containsText" dxfId="81" priority="183" stopIfTrue="1" operator="containsText" text="СМР">
      <formula>NOT(ISERROR(SEARCH("СМР",I169)))</formula>
    </cfRule>
    <cfRule type="containsText" dxfId="80" priority="184" stopIfTrue="1" operator="containsText" text="ПИР">
      <formula>NOT(ISERROR(SEARCH("ПИР",I169)))</formula>
    </cfRule>
  </conditionalFormatting>
  <conditionalFormatting sqref="G169">
    <cfRule type="containsText" dxfId="79" priority="181" stopIfTrue="1" operator="containsText" text="СМР">
      <formula>NOT(ISERROR(SEARCH("СМР",G169)))</formula>
    </cfRule>
    <cfRule type="containsText" dxfId="78" priority="182" stopIfTrue="1" operator="containsText" text="ПИР">
      <formula>NOT(ISERROR(SEARCH("ПИР",G169)))</formula>
    </cfRule>
  </conditionalFormatting>
  <conditionalFormatting sqref="C39:F39 H39">
    <cfRule type="containsText" dxfId="77" priority="167" stopIfTrue="1" operator="containsText" text="СМР">
      <formula>NOT(ISERROR(SEARCH("СМР",C39)))</formula>
    </cfRule>
    <cfRule type="containsText" dxfId="76" priority="168" stopIfTrue="1" operator="containsText" text="ПИР">
      <formula>NOT(ISERROR(SEARCH("ПИР",C39)))</formula>
    </cfRule>
  </conditionalFormatting>
  <conditionalFormatting sqref="G39">
    <cfRule type="containsText" dxfId="75" priority="165" stopIfTrue="1" operator="containsText" text="СМР">
      <formula>NOT(ISERROR(SEARCH("СМР",G39)))</formula>
    </cfRule>
    <cfRule type="containsText" dxfId="74" priority="166" stopIfTrue="1" operator="containsText" text="ПИР">
      <formula>NOT(ISERROR(SEARCH("ПИР",G39)))</formula>
    </cfRule>
  </conditionalFormatting>
  <conditionalFormatting sqref="G40">
    <cfRule type="containsText" dxfId="73" priority="157" stopIfTrue="1" operator="containsText" text="СМР">
      <formula>NOT(ISERROR(SEARCH("СМР",G40)))</formula>
    </cfRule>
    <cfRule type="containsText" dxfId="72" priority="158" stopIfTrue="1" operator="containsText" text="ПИР">
      <formula>NOT(ISERROR(SEARCH("ПИР",G40)))</formula>
    </cfRule>
  </conditionalFormatting>
  <conditionalFormatting sqref="C40:F40 H40">
    <cfRule type="containsText" dxfId="71" priority="159" stopIfTrue="1" operator="containsText" text="СМР">
      <formula>NOT(ISERROR(SEARCH("СМР",C40)))</formula>
    </cfRule>
    <cfRule type="containsText" dxfId="70" priority="160" stopIfTrue="1" operator="containsText" text="ПИР">
      <formula>NOT(ISERROR(SEARCH("ПИР",C40)))</formula>
    </cfRule>
  </conditionalFormatting>
  <conditionalFormatting sqref="C41:F41 H41">
    <cfRule type="containsText" dxfId="69" priority="155" stopIfTrue="1" operator="containsText" text="СМР">
      <formula>NOT(ISERROR(SEARCH("СМР",C41)))</formula>
    </cfRule>
    <cfRule type="containsText" dxfId="68" priority="156" stopIfTrue="1" operator="containsText" text="ПИР">
      <formula>NOT(ISERROR(SEARCH("ПИР",C41)))</formula>
    </cfRule>
  </conditionalFormatting>
  <conditionalFormatting sqref="G42">
    <cfRule type="containsText" dxfId="67" priority="145" stopIfTrue="1" operator="containsText" text="СМР">
      <formula>NOT(ISERROR(SEARCH("СМР",G42)))</formula>
    </cfRule>
    <cfRule type="containsText" dxfId="66" priority="146" stopIfTrue="1" operator="containsText" text="ПИР">
      <formula>NOT(ISERROR(SEARCH("ПИР",G42)))</formula>
    </cfRule>
  </conditionalFormatting>
  <conditionalFormatting sqref="G41">
    <cfRule type="containsText" dxfId="65" priority="153" stopIfTrue="1" operator="containsText" text="СМР">
      <formula>NOT(ISERROR(SEARCH("СМР",G41)))</formula>
    </cfRule>
    <cfRule type="containsText" dxfId="64" priority="154" stopIfTrue="1" operator="containsText" text="ПИР">
      <formula>NOT(ISERROR(SEARCH("ПИР",G41)))</formula>
    </cfRule>
  </conditionalFormatting>
  <conditionalFormatting sqref="C42:F42 H42">
    <cfRule type="containsText" dxfId="63" priority="147" stopIfTrue="1" operator="containsText" text="СМР">
      <formula>NOT(ISERROR(SEARCH("СМР",C42)))</formula>
    </cfRule>
    <cfRule type="containsText" dxfId="62" priority="148" stopIfTrue="1" operator="containsText" text="ПИР">
      <formula>NOT(ISERROR(SEARCH("ПИР",C42)))</formula>
    </cfRule>
  </conditionalFormatting>
  <conditionalFormatting sqref="C43:F43 H43">
    <cfRule type="containsText" dxfId="61" priority="143" stopIfTrue="1" operator="containsText" text="СМР">
      <formula>NOT(ISERROR(SEARCH("СМР",C43)))</formula>
    </cfRule>
    <cfRule type="containsText" dxfId="60" priority="144" stopIfTrue="1" operator="containsText" text="ПИР">
      <formula>NOT(ISERROR(SEARCH("ПИР",C43)))</formula>
    </cfRule>
  </conditionalFormatting>
  <conditionalFormatting sqref="C45:H45">
    <cfRule type="containsText" dxfId="59" priority="133" stopIfTrue="1" operator="containsText" text="СМР">
      <formula>NOT(ISERROR(SEARCH("СМР",C45)))</formula>
    </cfRule>
    <cfRule type="containsText" dxfId="58" priority="134" stopIfTrue="1" operator="containsText" text="ПИР">
      <formula>NOT(ISERROR(SEARCH("ПИР",C45)))</formula>
    </cfRule>
  </conditionalFormatting>
  <conditionalFormatting sqref="G43">
    <cfRule type="containsText" dxfId="57" priority="141" stopIfTrue="1" operator="containsText" text="СМР">
      <formula>NOT(ISERROR(SEARCH("СМР",G43)))</formula>
    </cfRule>
    <cfRule type="containsText" dxfId="56" priority="142" stopIfTrue="1" operator="containsText" text="ПИР">
      <formula>NOT(ISERROR(SEARCH("ПИР",G43)))</formula>
    </cfRule>
  </conditionalFormatting>
  <conditionalFormatting sqref="C44:H44">
    <cfRule type="containsText" dxfId="55" priority="135" stopIfTrue="1" operator="containsText" text="СМР">
      <formula>NOT(ISERROR(SEARCH("СМР",C44)))</formula>
    </cfRule>
    <cfRule type="containsText" dxfId="54" priority="136" stopIfTrue="1" operator="containsText" text="ПИР">
      <formula>NOT(ISERROR(SEARCH("ПИР",C44)))</formula>
    </cfRule>
  </conditionalFormatting>
  <conditionalFormatting sqref="C46:H46">
    <cfRule type="containsText" dxfId="53" priority="127" stopIfTrue="1" operator="containsText" text="СМР">
      <formula>NOT(ISERROR(SEARCH("СМР",C46)))</formula>
    </cfRule>
    <cfRule type="containsText" dxfId="52" priority="128" stopIfTrue="1" operator="containsText" text="ПИР">
      <formula>NOT(ISERROR(SEARCH("ПИР",C46)))</formula>
    </cfRule>
  </conditionalFormatting>
  <conditionalFormatting sqref="C60:I60">
    <cfRule type="containsText" dxfId="51" priority="123" stopIfTrue="1" operator="containsText" text="СМР">
      <formula>NOT(ISERROR(SEARCH("СМР",C60)))</formula>
    </cfRule>
    <cfRule type="containsText" dxfId="50" priority="124" stopIfTrue="1" operator="containsText" text="ПИР">
      <formula>NOT(ISERROR(SEARCH("ПИР",C60)))</formula>
    </cfRule>
  </conditionalFormatting>
  <conditionalFormatting sqref="C64 F64:I64">
    <cfRule type="containsText" dxfId="49" priority="115" stopIfTrue="1" operator="containsText" text="СМР">
      <formula>NOT(ISERROR(SEARCH("СМР",C64)))</formula>
    </cfRule>
    <cfRule type="containsText" dxfId="48" priority="116" stopIfTrue="1" operator="containsText" text="ПИР">
      <formula>NOT(ISERROR(SEARCH("ПИР",C64)))</formula>
    </cfRule>
  </conditionalFormatting>
  <conditionalFormatting sqref="D65:E65">
    <cfRule type="containsText" dxfId="47" priority="105" stopIfTrue="1" operator="containsText" text="СМР">
      <formula>NOT(ISERROR(SEARCH("СМР",D65)))</formula>
    </cfRule>
    <cfRule type="containsText" dxfId="46" priority="106" stopIfTrue="1" operator="containsText" text="ПИР">
      <formula>NOT(ISERROR(SEARCH("ПИР",D65)))</formula>
    </cfRule>
  </conditionalFormatting>
  <conditionalFormatting sqref="D64:E64">
    <cfRule type="containsText" dxfId="45" priority="111" stopIfTrue="1" operator="containsText" text="СМР">
      <formula>NOT(ISERROR(SEARCH("СМР",D64)))</formula>
    </cfRule>
    <cfRule type="containsText" dxfId="44" priority="112" stopIfTrue="1" operator="containsText" text="ПИР">
      <formula>NOT(ISERROR(SEARCH("ПИР",D64)))</formula>
    </cfRule>
  </conditionalFormatting>
  <conditionalFormatting sqref="C65 F65:I65">
    <cfRule type="containsText" dxfId="43" priority="107" stopIfTrue="1" operator="containsText" text="СМР">
      <formula>NOT(ISERROR(SEARCH("СМР",C65)))</formula>
    </cfRule>
    <cfRule type="containsText" dxfId="42" priority="108" stopIfTrue="1" operator="containsText" text="ПИР">
      <formula>NOT(ISERROR(SEARCH("ПИР",C65)))</formula>
    </cfRule>
  </conditionalFormatting>
  <conditionalFormatting sqref="C89:I89">
    <cfRule type="containsText" dxfId="41" priority="81" stopIfTrue="1" operator="containsText" text="СМР">
      <formula>NOT(ISERROR(SEARCH("СМР",C89)))</formula>
    </cfRule>
    <cfRule type="containsText" dxfId="40" priority="82" stopIfTrue="1" operator="containsText" text="ПИР">
      <formula>NOT(ISERROR(SEARCH("ПИР",C89)))</formula>
    </cfRule>
  </conditionalFormatting>
  <conditionalFormatting sqref="C93:I93">
    <cfRule type="containsText" dxfId="39" priority="67" stopIfTrue="1" operator="containsText" text="СМР">
      <formula>NOT(ISERROR(SEARCH("СМР",C93)))</formula>
    </cfRule>
    <cfRule type="containsText" dxfId="38" priority="68" stopIfTrue="1" operator="containsText" text="ПИР">
      <formula>NOT(ISERROR(SEARCH("ПИР",C93)))</formula>
    </cfRule>
  </conditionalFormatting>
  <conditionalFormatting sqref="C92:I92">
    <cfRule type="containsText" dxfId="37" priority="69" stopIfTrue="1" operator="containsText" text="СМР">
      <formula>NOT(ISERROR(SEARCH("СМР",C92)))</formula>
    </cfRule>
    <cfRule type="containsText" dxfId="36" priority="70" stopIfTrue="1" operator="containsText" text="ПИР">
      <formula>NOT(ISERROR(SEARCH("ПИР",C92)))</formula>
    </cfRule>
  </conditionalFormatting>
  <conditionalFormatting sqref="C91:I91">
    <cfRule type="containsText" dxfId="35" priority="75" stopIfTrue="1" operator="containsText" text="СМР">
      <formula>NOT(ISERROR(SEARCH("СМР",C91)))</formula>
    </cfRule>
    <cfRule type="containsText" dxfId="34" priority="76" stopIfTrue="1" operator="containsText" text="ПИР">
      <formula>NOT(ISERROR(SEARCH("ПИР",C91)))</formula>
    </cfRule>
  </conditionalFormatting>
  <conditionalFormatting sqref="C102:I103">
    <cfRule type="containsText" dxfId="33" priority="45" stopIfTrue="1" operator="containsText" text="СМР">
      <formula>NOT(ISERROR(SEARCH("СМР",C102)))</formula>
    </cfRule>
    <cfRule type="containsText" dxfId="32" priority="46" stopIfTrue="1" operator="containsText" text="ПИР">
      <formula>NOT(ISERROR(SEARCH("ПИР",C102)))</formula>
    </cfRule>
  </conditionalFormatting>
  <conditionalFormatting sqref="C106:I106">
    <cfRule type="containsText" dxfId="31" priority="35" stopIfTrue="1" operator="containsText" text="СМР">
      <formula>NOT(ISERROR(SEARCH("СМР",C106)))</formula>
    </cfRule>
    <cfRule type="containsText" dxfId="30" priority="36" stopIfTrue="1" operator="containsText" text="ПИР">
      <formula>NOT(ISERROR(SEARCH("ПИР",C106)))</formula>
    </cfRule>
  </conditionalFormatting>
  <conditionalFormatting sqref="B64">
    <cfRule type="containsText" dxfId="29" priority="13" stopIfTrue="1" operator="containsText" text="СМР">
      <formula>NOT(ISERROR(SEARCH("СМР",B64)))</formula>
    </cfRule>
    <cfRule type="containsText" dxfId="28" priority="14" stopIfTrue="1" operator="containsText" text="ПИР">
      <formula>NOT(ISERROR(SEARCH("ПИР",B64)))</formula>
    </cfRule>
  </conditionalFormatting>
  <conditionalFormatting sqref="B65">
    <cfRule type="containsText" dxfId="27" priority="11" stopIfTrue="1" operator="containsText" text="СМР">
      <formula>NOT(ISERROR(SEARCH("СМР",B65)))</formula>
    </cfRule>
    <cfRule type="containsText" dxfId="26" priority="12" stopIfTrue="1" operator="containsText" text="ПИР">
      <formula>NOT(ISERROR(SEARCH("ПИР",B65)))</formula>
    </cfRule>
  </conditionalFormatting>
  <conditionalFormatting sqref="B276">
    <cfRule type="containsText" dxfId="25" priority="9" stopIfTrue="1" operator="containsText" text="СМР">
      <formula>NOT(ISERROR(SEARCH("СМР",B276)))</formula>
    </cfRule>
    <cfRule type="containsText" dxfId="24" priority="10" stopIfTrue="1" operator="containsText" text="ПИР">
      <formula>NOT(ISERROR(SEARCH("ПИР",B276)))</formula>
    </cfRule>
  </conditionalFormatting>
  <conditionalFormatting sqref="B277">
    <cfRule type="containsText" dxfId="23" priority="7" stopIfTrue="1" operator="containsText" text="СМР">
      <formula>NOT(ISERROR(SEARCH("СМР",B277)))</formula>
    </cfRule>
    <cfRule type="containsText" dxfId="22" priority="8" stopIfTrue="1" operator="containsText" text="ПИР">
      <formula>NOT(ISERROR(SEARCH("ПИР",B277)))</formula>
    </cfRule>
  </conditionalFormatting>
  <conditionalFormatting sqref="B278">
    <cfRule type="containsText" dxfId="21" priority="5" stopIfTrue="1" operator="containsText" text="СМР">
      <formula>NOT(ISERROR(SEARCH("СМР",B278)))</formula>
    </cfRule>
    <cfRule type="containsText" dxfId="20" priority="6" stopIfTrue="1" operator="containsText" text="ПИР">
      <formula>NOT(ISERROR(SEARCH("ПИР",B278)))</formula>
    </cfRule>
  </conditionalFormatting>
  <conditionalFormatting sqref="B279">
    <cfRule type="containsText" dxfId="19" priority="3" stopIfTrue="1" operator="containsText" text="СМР">
      <formula>NOT(ISERROR(SEARCH("СМР",B279)))</formula>
    </cfRule>
    <cfRule type="containsText" dxfId="18" priority="4" stopIfTrue="1" operator="containsText" text="ПИР">
      <formula>NOT(ISERROR(SEARCH("ПИР",B279)))</formula>
    </cfRule>
  </conditionalFormatting>
  <conditionalFormatting sqref="J9">
    <cfRule type="containsText" dxfId="17" priority="1" stopIfTrue="1" operator="containsText" text="СМР">
      <formula>NOT(ISERROR(SEARCH("СМР",J9)))</formula>
    </cfRule>
    <cfRule type="containsText" dxfId="16" priority="2" stopIfTrue="1" operator="containsText" text="ПИР">
      <formula>NOT(ISERROR(SEARCH("ПИР",J9)))</formula>
    </cfRule>
  </conditionalFormatting>
  <printOptions horizontalCentered="1" verticalCentered="1"/>
  <pageMargins left="0.70866141732283472" right="0.70866141732283472" top="0.74803149606299213" bottom="0.74803149606299213" header="0.31496062992125984" footer="0.31496062992125984"/>
  <pageSetup paperSize="9" scale="70" fitToHeight="600" orientation="landscape" r:id="rId1"/>
  <headerFooter>
    <oddHeader>Страница &amp;P</oddHeader>
  </headerFooter>
  <rowBreaks count="3" manualBreakCount="3">
    <brk id="79" max="16383" man="1"/>
    <brk id="404" max="16383" man="1"/>
    <brk id="4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9"/>
  <sheetViews>
    <sheetView view="pageBreakPreview" zoomScaleNormal="100" zoomScaleSheetLayoutView="100" workbookViewId="0">
      <pane xSplit="3" ySplit="4" topLeftCell="D421" activePane="bottomRight" state="frozen"/>
      <selection pane="topRight" activeCell="D1" sqref="D1"/>
      <selection pane="bottomLeft" activeCell="A4" sqref="A4"/>
      <selection pane="bottomRight" activeCell="R270" sqref="R270"/>
    </sheetView>
  </sheetViews>
  <sheetFormatPr defaultColWidth="9.140625" defaultRowHeight="15" x14ac:dyDescent="0.25"/>
  <cols>
    <col min="1" max="1" width="5.140625" style="2" customWidth="1"/>
    <col min="2" max="2" width="26.7109375" style="2" customWidth="1"/>
    <col min="3" max="3" width="16.42578125" style="2" customWidth="1"/>
    <col min="4" max="4" width="9.5703125" style="2" customWidth="1"/>
    <col min="5" max="5" width="9.28515625" style="2" customWidth="1"/>
    <col min="6" max="6" width="9.140625" style="2" customWidth="1"/>
    <col min="7" max="7" width="9.28515625" style="2" customWidth="1"/>
    <col min="8" max="8" width="10" style="2" customWidth="1"/>
    <col min="9" max="9" width="9.28515625" style="2" customWidth="1"/>
    <col min="10" max="10" width="9.140625" style="2" customWidth="1"/>
    <col min="11" max="12" width="9.28515625" style="2" customWidth="1"/>
    <col min="13" max="13" width="10.5703125" style="2" customWidth="1"/>
    <col min="14" max="14" width="10.42578125" style="2" customWidth="1"/>
    <col min="15" max="15" width="11" style="2" customWidth="1"/>
    <col min="16" max="16" width="12.28515625" style="2" customWidth="1"/>
    <col min="17" max="17" width="13.5703125" style="2" bestFit="1" customWidth="1"/>
    <col min="18" max="18" width="27" style="2" customWidth="1"/>
    <col min="19" max="19" width="13.7109375" style="2" customWidth="1"/>
    <col min="20" max="20" width="16.5703125" style="2" customWidth="1"/>
    <col min="21" max="16384" width="9.140625" style="2"/>
  </cols>
  <sheetData>
    <row r="1" spans="1:20" ht="20.25" x14ac:dyDescent="0.25">
      <c r="N1" s="391" t="s">
        <v>1600</v>
      </c>
      <c r="O1" s="391"/>
      <c r="P1" s="391"/>
    </row>
    <row r="2" spans="1:20" ht="19.5" customHeight="1" x14ac:dyDescent="0.25">
      <c r="A2" s="392" t="s">
        <v>1391</v>
      </c>
      <c r="B2" s="392"/>
      <c r="C2" s="392"/>
      <c r="D2" s="392"/>
      <c r="E2" s="392"/>
      <c r="F2" s="392"/>
      <c r="G2" s="1"/>
      <c r="H2" s="1"/>
      <c r="I2" s="1"/>
      <c r="J2" s="1"/>
      <c r="K2" s="1"/>
      <c r="L2" s="1"/>
      <c r="M2" s="1"/>
    </row>
    <row r="3" spans="1:20" ht="14.25" customHeight="1" x14ac:dyDescent="0.25">
      <c r="A3" s="385" t="s">
        <v>0</v>
      </c>
      <c r="B3" s="385" t="s">
        <v>1</v>
      </c>
      <c r="C3" s="387" t="s">
        <v>1207</v>
      </c>
      <c r="D3" s="389" t="s">
        <v>17</v>
      </c>
      <c r="E3" s="390"/>
      <c r="F3" s="390"/>
      <c r="G3" s="390"/>
      <c r="H3" s="390"/>
      <c r="I3" s="390"/>
      <c r="J3" s="390"/>
      <c r="K3" s="390"/>
      <c r="L3" s="390"/>
      <c r="M3" s="390"/>
      <c r="N3" s="390"/>
      <c r="O3" s="390"/>
      <c r="P3" s="256"/>
    </row>
    <row r="4" spans="1:20" ht="57.6" customHeight="1" x14ac:dyDescent="0.25">
      <c r="A4" s="386"/>
      <c r="B4" s="386"/>
      <c r="C4" s="388"/>
      <c r="D4" s="13">
        <v>2014</v>
      </c>
      <c r="E4" s="13">
        <v>2015</v>
      </c>
      <c r="F4" s="13">
        <v>2016</v>
      </c>
      <c r="G4" s="13">
        <v>2017</v>
      </c>
      <c r="H4" s="13">
        <v>2018</v>
      </c>
      <c r="I4" s="13">
        <v>2019</v>
      </c>
      <c r="J4" s="13">
        <v>2020</v>
      </c>
      <c r="K4" s="13">
        <v>2021</v>
      </c>
      <c r="L4" s="13">
        <v>2022</v>
      </c>
      <c r="M4" s="13">
        <v>2023</v>
      </c>
      <c r="N4" s="13">
        <v>2024</v>
      </c>
      <c r="O4" s="251">
        <v>2025</v>
      </c>
      <c r="P4" s="257" t="s">
        <v>1293</v>
      </c>
      <c r="S4" s="250"/>
      <c r="T4" s="250"/>
    </row>
    <row r="5" spans="1:20" ht="67.5" x14ac:dyDescent="0.25">
      <c r="A5" s="114">
        <v>1</v>
      </c>
      <c r="B5" s="113" t="s">
        <v>1412</v>
      </c>
      <c r="C5" s="210">
        <f>SUM(D5:P5)</f>
        <v>22448.907999999999</v>
      </c>
      <c r="D5" s="210"/>
      <c r="E5" s="210"/>
      <c r="F5" s="210"/>
      <c r="G5" s="210">
        <v>3811.9079999999999</v>
      </c>
      <c r="H5" s="211">
        <v>9920</v>
      </c>
      <c r="I5" s="211">
        <v>8717</v>
      </c>
      <c r="J5" s="211"/>
      <c r="K5" s="211"/>
      <c r="L5" s="211"/>
      <c r="M5" s="211"/>
      <c r="N5" s="211"/>
      <c r="O5" s="260"/>
      <c r="P5" s="247"/>
      <c r="S5" s="353"/>
      <c r="T5" s="353"/>
    </row>
    <row r="6" spans="1:20" ht="67.5" x14ac:dyDescent="0.25">
      <c r="A6" s="114">
        <v>2</v>
      </c>
      <c r="B6" s="113" t="s">
        <v>1413</v>
      </c>
      <c r="C6" s="210">
        <f>SUM(D6:P6)</f>
        <v>21259</v>
      </c>
      <c r="D6" s="210"/>
      <c r="E6" s="210"/>
      <c r="F6" s="210"/>
      <c r="G6" s="210">
        <v>5212</v>
      </c>
      <c r="H6" s="211">
        <v>7966</v>
      </c>
      <c r="I6" s="211">
        <v>8081</v>
      </c>
      <c r="J6" s="211"/>
      <c r="K6" s="211"/>
      <c r="L6" s="211"/>
      <c r="M6" s="211"/>
      <c r="N6" s="211"/>
      <c r="O6" s="260"/>
      <c r="P6" s="247"/>
      <c r="S6" s="353"/>
      <c r="T6" s="353"/>
    </row>
    <row r="7" spans="1:20" ht="22.5" x14ac:dyDescent="0.25">
      <c r="A7" s="114">
        <v>3</v>
      </c>
      <c r="B7" s="119" t="s">
        <v>1208</v>
      </c>
      <c r="C7" s="212">
        <f>I7+J7+L7+M7+N7</f>
        <v>767604.56000000029</v>
      </c>
      <c r="D7" s="212"/>
      <c r="E7" s="212"/>
      <c r="F7" s="212"/>
      <c r="G7" s="212"/>
      <c r="H7" s="213"/>
      <c r="I7" s="305">
        <v>2659.3261499999999</v>
      </c>
      <c r="J7" s="305">
        <v>1159.2871500000001</v>
      </c>
      <c r="K7" s="305"/>
      <c r="L7" s="305">
        <v>322357.30103876698</v>
      </c>
      <c r="M7" s="305">
        <v>77800.281006314239</v>
      </c>
      <c r="N7" s="305">
        <v>363628.36465491907</v>
      </c>
      <c r="O7" s="252"/>
      <c r="P7" s="277"/>
      <c r="S7" s="353"/>
      <c r="T7" s="353"/>
    </row>
    <row r="8" spans="1:20" ht="56.25" x14ac:dyDescent="0.25">
      <c r="A8" s="296">
        <v>4</v>
      </c>
      <c r="B8" s="303" t="s">
        <v>1579</v>
      </c>
      <c r="C8" s="306">
        <v>11688846</v>
      </c>
      <c r="D8" s="248"/>
      <c r="E8" s="307">
        <f t="shared" ref="E8:N8" si="0">E9+E10+E11+E12+E13</f>
        <v>7.9583199999999996</v>
      </c>
      <c r="F8" s="307">
        <f t="shared" si="0"/>
        <v>13146.372150000001</v>
      </c>
      <c r="G8" s="307">
        <f t="shared" si="0"/>
        <v>40091.01850580005</v>
      </c>
      <c r="H8" s="307">
        <f t="shared" si="0"/>
        <v>196961.54904999997</v>
      </c>
      <c r="I8" s="307">
        <f t="shared" si="0"/>
        <v>207808.46919999999</v>
      </c>
      <c r="J8" s="307">
        <f t="shared" si="0"/>
        <v>17826.791640000003</v>
      </c>
      <c r="K8" s="307">
        <f t="shared" si="0"/>
        <v>90288.008500000011</v>
      </c>
      <c r="L8" s="307">
        <f t="shared" si="0"/>
        <v>155424.84602</v>
      </c>
      <c r="M8" s="307">
        <f t="shared" si="0"/>
        <v>1702680.0956999997</v>
      </c>
      <c r="N8" s="307">
        <f t="shared" si="0"/>
        <v>9264610.7610999979</v>
      </c>
      <c r="O8" s="247"/>
      <c r="P8" s="247"/>
      <c r="S8" s="353"/>
      <c r="T8" s="353"/>
    </row>
    <row r="9" spans="1:20" ht="16.5" x14ac:dyDescent="0.25">
      <c r="A9" s="304" t="s">
        <v>1581</v>
      </c>
      <c r="B9" s="308" t="s">
        <v>1580</v>
      </c>
      <c r="C9" s="309">
        <f>SUM(E9:I9)</f>
        <v>368120.26360579999</v>
      </c>
      <c r="D9" s="309"/>
      <c r="E9" s="310">
        <v>7.9583199999999996</v>
      </c>
      <c r="F9" s="310">
        <v>468.94215000000003</v>
      </c>
      <c r="G9" s="310">
        <v>33161.208635800052</v>
      </c>
      <c r="H9" s="310">
        <v>176285.70624999999</v>
      </c>
      <c r="I9" s="310">
        <v>158196.44824999999</v>
      </c>
      <c r="J9" s="310"/>
      <c r="K9" s="310"/>
      <c r="L9" s="310"/>
      <c r="M9" s="310"/>
      <c r="N9" s="310"/>
      <c r="O9" s="311"/>
      <c r="P9" s="311"/>
      <c r="S9" s="353"/>
      <c r="T9" s="353"/>
    </row>
    <row r="10" spans="1:20" ht="16.5" x14ac:dyDescent="0.25">
      <c r="A10" s="304" t="s">
        <v>1582</v>
      </c>
      <c r="B10" s="312" t="s">
        <v>1542</v>
      </c>
      <c r="C10" s="313">
        <v>9564</v>
      </c>
      <c r="D10" s="313"/>
      <c r="E10" s="313"/>
      <c r="F10" s="313">
        <v>9564</v>
      </c>
      <c r="G10" s="313"/>
      <c r="H10" s="311"/>
      <c r="I10" s="310"/>
      <c r="J10" s="310"/>
      <c r="K10" s="310"/>
      <c r="L10" s="310"/>
      <c r="M10" s="310"/>
      <c r="N10" s="310"/>
      <c r="O10" s="311"/>
      <c r="P10" s="311"/>
      <c r="S10" s="353"/>
      <c r="T10" s="353"/>
    </row>
    <row r="11" spans="1:20" ht="16.5" x14ac:dyDescent="0.25">
      <c r="A11" s="304" t="s">
        <v>1583</v>
      </c>
      <c r="B11" s="314" t="s">
        <v>1543</v>
      </c>
      <c r="C11" s="313">
        <f>H11+I11</f>
        <v>29690.125309999999</v>
      </c>
      <c r="D11" s="313"/>
      <c r="E11" s="313"/>
      <c r="F11" s="313"/>
      <c r="G11" s="313"/>
      <c r="H11" s="310">
        <v>20116.13984</v>
      </c>
      <c r="I11" s="310">
        <v>9573.9854699999996</v>
      </c>
      <c r="J11" s="310"/>
      <c r="K11" s="310"/>
      <c r="L11" s="310"/>
      <c r="M11" s="310"/>
      <c r="N11" s="310"/>
      <c r="O11" s="311"/>
      <c r="P11" s="311"/>
      <c r="S11" s="353"/>
      <c r="T11" s="353"/>
    </row>
    <row r="12" spans="1:20" ht="16.5" x14ac:dyDescent="0.25">
      <c r="A12" s="304" t="s">
        <v>1584</v>
      </c>
      <c r="B12" s="314" t="s">
        <v>1575</v>
      </c>
      <c r="C12" s="315">
        <v>10043</v>
      </c>
      <c r="D12" s="316"/>
      <c r="E12" s="316"/>
      <c r="F12" s="310">
        <v>3113.43</v>
      </c>
      <c r="G12" s="310">
        <v>6929.8098699999991</v>
      </c>
      <c r="H12" s="316"/>
      <c r="I12" s="316"/>
      <c r="J12" s="310"/>
      <c r="K12" s="310"/>
      <c r="L12" s="310"/>
      <c r="M12" s="310"/>
      <c r="N12" s="310"/>
      <c r="O12" s="311"/>
      <c r="P12" s="311"/>
      <c r="S12" s="353"/>
      <c r="T12" s="353"/>
    </row>
    <row r="13" spans="1:20" ht="16.5" x14ac:dyDescent="0.25">
      <c r="A13" s="304" t="s">
        <v>1585</v>
      </c>
      <c r="B13" s="317" t="s">
        <v>1588</v>
      </c>
      <c r="C13" s="318">
        <f>C14+C15</f>
        <v>11271427.869999997</v>
      </c>
      <c r="D13" s="318"/>
      <c r="E13" s="318"/>
      <c r="F13" s="318"/>
      <c r="G13" s="318"/>
      <c r="H13" s="319">
        <f t="shared" ref="H13:N13" si="1">H14+H15</f>
        <v>559.70295999999996</v>
      </c>
      <c r="I13" s="319">
        <f t="shared" si="1"/>
        <v>40038.035480000006</v>
      </c>
      <c r="J13" s="319">
        <f t="shared" si="1"/>
        <v>17826.791640000003</v>
      </c>
      <c r="K13" s="319">
        <f t="shared" si="1"/>
        <v>90288.008500000011</v>
      </c>
      <c r="L13" s="319">
        <f>L14+L15</f>
        <v>155424.84602</v>
      </c>
      <c r="M13" s="319">
        <f t="shared" si="1"/>
        <v>1702680.0956999997</v>
      </c>
      <c r="N13" s="319">
        <f t="shared" si="1"/>
        <v>9264610.7610999979</v>
      </c>
      <c r="O13" s="320"/>
      <c r="P13" s="320"/>
      <c r="S13" s="353"/>
      <c r="T13" s="353"/>
    </row>
    <row r="14" spans="1:20" ht="16.5" x14ac:dyDescent="0.25">
      <c r="A14" s="304" t="s">
        <v>1586</v>
      </c>
      <c r="B14" s="321" t="s">
        <v>1414</v>
      </c>
      <c r="C14" s="309">
        <v>211001</v>
      </c>
      <c r="D14" s="322"/>
      <c r="E14" s="322"/>
      <c r="F14" s="322"/>
      <c r="G14" s="322"/>
      <c r="H14" s="310">
        <v>559.70295999999996</v>
      </c>
      <c r="I14" s="310">
        <v>40038.035480000006</v>
      </c>
      <c r="J14" s="310">
        <v>17826.791640000003</v>
      </c>
      <c r="K14" s="310">
        <v>90288.008500000011</v>
      </c>
      <c r="L14" s="310">
        <v>62288.832819999996</v>
      </c>
      <c r="M14" s="323"/>
      <c r="N14" s="309"/>
      <c r="O14" s="324"/>
      <c r="P14" s="311"/>
      <c r="S14" s="353"/>
      <c r="T14" s="353"/>
    </row>
    <row r="15" spans="1:20" ht="16.5" x14ac:dyDescent="0.25">
      <c r="A15" s="304" t="s">
        <v>1587</v>
      </c>
      <c r="B15" s="321" t="s">
        <v>1415</v>
      </c>
      <c r="C15" s="309">
        <f>L15+M15+N15</f>
        <v>11060426.869999997</v>
      </c>
      <c r="D15" s="322"/>
      <c r="E15" s="322"/>
      <c r="F15" s="322"/>
      <c r="G15" s="322"/>
      <c r="H15" s="322"/>
      <c r="I15" s="322"/>
      <c r="J15" s="322"/>
      <c r="K15" s="309"/>
      <c r="L15" s="310">
        <f>22000+71136.0132</f>
        <v>93136.013200000001</v>
      </c>
      <c r="M15" s="310">
        <f>10807689.734*15%+81526.6356</f>
        <v>1702680.0956999997</v>
      </c>
      <c r="N15" s="310">
        <f>10807689.734*85%+99942.2952-22000+110.16*1.2</f>
        <v>9264610.7610999979</v>
      </c>
      <c r="O15" s="324"/>
      <c r="P15" s="311"/>
      <c r="S15" s="353"/>
      <c r="T15" s="353"/>
    </row>
    <row r="16" spans="1:20" ht="33.75" x14ac:dyDescent="0.25">
      <c r="A16" s="114">
        <v>5</v>
      </c>
      <c r="B16" s="113" t="s">
        <v>1135</v>
      </c>
      <c r="C16" s="210">
        <v>0</v>
      </c>
      <c r="D16" s="211"/>
      <c r="E16" s="211"/>
      <c r="F16" s="211"/>
      <c r="G16" s="211"/>
      <c r="H16" s="211"/>
      <c r="I16" s="211"/>
      <c r="J16" s="211"/>
      <c r="K16" s="211"/>
      <c r="L16" s="211"/>
      <c r="M16" s="211"/>
      <c r="N16" s="211"/>
      <c r="O16" s="260"/>
      <c r="P16" s="247"/>
      <c r="S16" s="353"/>
      <c r="T16" s="353"/>
    </row>
    <row r="17" spans="1:20" ht="33.75" x14ac:dyDescent="0.25">
      <c r="A17" s="114">
        <v>6</v>
      </c>
      <c r="B17" s="113" t="s">
        <v>1136</v>
      </c>
      <c r="C17" s="210">
        <v>0</v>
      </c>
      <c r="D17" s="211"/>
      <c r="E17" s="211"/>
      <c r="F17" s="211"/>
      <c r="G17" s="211"/>
      <c r="H17" s="211"/>
      <c r="I17" s="211"/>
      <c r="J17" s="211"/>
      <c r="K17" s="211"/>
      <c r="L17" s="211"/>
      <c r="M17" s="211"/>
      <c r="N17" s="211"/>
      <c r="O17" s="260"/>
      <c r="P17" s="247"/>
      <c r="S17" s="353"/>
      <c r="T17" s="353"/>
    </row>
    <row r="18" spans="1:20" ht="22.5" x14ac:dyDescent="0.25">
      <c r="A18" s="114">
        <v>7</v>
      </c>
      <c r="B18" s="113" t="s">
        <v>1137</v>
      </c>
      <c r="C18" s="210">
        <v>0</v>
      </c>
      <c r="D18" s="211"/>
      <c r="E18" s="211"/>
      <c r="F18" s="211"/>
      <c r="G18" s="211"/>
      <c r="H18" s="211"/>
      <c r="I18" s="211"/>
      <c r="J18" s="211"/>
      <c r="K18" s="211"/>
      <c r="L18" s="211"/>
      <c r="M18" s="211"/>
      <c r="N18" s="211"/>
      <c r="O18" s="260"/>
      <c r="P18" s="247"/>
      <c r="S18" s="353"/>
      <c r="T18" s="353"/>
    </row>
    <row r="19" spans="1:20" ht="33.75" x14ac:dyDescent="0.25">
      <c r="A19" s="114">
        <v>8</v>
      </c>
      <c r="B19" s="149" t="s">
        <v>1417</v>
      </c>
      <c r="C19" s="212">
        <v>95315</v>
      </c>
      <c r="D19" s="213"/>
      <c r="E19" s="213"/>
      <c r="F19" s="213"/>
      <c r="G19" s="213"/>
      <c r="H19" s="213"/>
      <c r="I19" s="213">
        <v>2974.2865800000004</v>
      </c>
      <c r="J19" s="213">
        <v>2231.5372810000003</v>
      </c>
      <c r="K19" s="213">
        <v>2690.9403199999997</v>
      </c>
      <c r="L19" s="213">
        <v>87418.606110000008</v>
      </c>
      <c r="M19" s="213"/>
      <c r="N19" s="213"/>
      <c r="O19" s="252"/>
      <c r="P19" s="277"/>
      <c r="S19" s="353"/>
      <c r="T19" s="353"/>
    </row>
    <row r="20" spans="1:20" x14ac:dyDescent="0.25">
      <c r="A20" s="296">
        <v>9</v>
      </c>
      <c r="B20" s="205" t="s">
        <v>1418</v>
      </c>
      <c r="C20" s="248">
        <f>SUM(H20:P20)</f>
        <v>222733.01562496668</v>
      </c>
      <c r="D20" s="247"/>
      <c r="E20" s="247"/>
      <c r="F20" s="247"/>
      <c r="G20" s="247"/>
      <c r="H20" s="325">
        <v>871.45025169401799</v>
      </c>
      <c r="I20" s="325">
        <v>2075.2797191148979</v>
      </c>
      <c r="J20" s="325">
        <v>3531.9955525668383</v>
      </c>
      <c r="K20" s="325">
        <v>19254.093571590911</v>
      </c>
      <c r="L20" s="325">
        <v>3887.1965299999997</v>
      </c>
      <c r="M20" s="247">
        <v>216</v>
      </c>
      <c r="N20" s="247">
        <v>216</v>
      </c>
      <c r="O20" s="247">
        <v>216</v>
      </c>
      <c r="P20" s="247">
        <v>192465</v>
      </c>
      <c r="Q20" s="217">
        <f>SUM(C5:C20)</f>
        <v>35778479.612540767</v>
      </c>
      <c r="S20" s="353"/>
      <c r="T20" s="353"/>
    </row>
    <row r="21" spans="1:20" x14ac:dyDescent="0.25">
      <c r="A21" s="364" t="s">
        <v>564</v>
      </c>
      <c r="B21" s="384"/>
      <c r="C21" s="384"/>
      <c r="D21" s="384"/>
      <c r="E21" s="384"/>
      <c r="F21" s="384"/>
      <c r="G21" s="384"/>
      <c r="H21" s="384"/>
      <c r="I21" s="384"/>
      <c r="J21" s="384"/>
      <c r="K21" s="384"/>
      <c r="L21" s="384"/>
      <c r="M21" s="384"/>
      <c r="N21" s="384"/>
      <c r="O21" s="384"/>
      <c r="P21" s="301"/>
      <c r="S21" s="353"/>
      <c r="T21" s="353"/>
    </row>
    <row r="22" spans="1:20" x14ac:dyDescent="0.25">
      <c r="A22" s="165">
        <v>10</v>
      </c>
      <c r="B22" s="119" t="s">
        <v>1564</v>
      </c>
      <c r="C22" s="212">
        <f>I22+J22</f>
        <v>6698.6451800000004</v>
      </c>
      <c r="D22" s="213"/>
      <c r="E22" s="212"/>
      <c r="F22" s="212"/>
      <c r="G22" s="212"/>
      <c r="H22" s="212"/>
      <c r="I22" s="213"/>
      <c r="J22" s="213">
        <v>6698.6451800000004</v>
      </c>
      <c r="K22" s="213"/>
      <c r="L22" s="213"/>
      <c r="M22" s="213"/>
      <c r="N22" s="213"/>
      <c r="O22" s="252"/>
      <c r="P22" s="247"/>
      <c r="S22" s="353"/>
      <c r="T22" s="353"/>
    </row>
    <row r="23" spans="1:20" ht="56.25" x14ac:dyDescent="0.25">
      <c r="A23" s="165">
        <v>11</v>
      </c>
      <c r="B23" s="285" t="s">
        <v>1548</v>
      </c>
      <c r="C23" s="286">
        <v>50364</v>
      </c>
      <c r="D23" s="287"/>
      <c r="E23" s="287"/>
      <c r="F23" s="287"/>
      <c r="G23" s="287"/>
      <c r="H23" s="326">
        <v>46163.585970000007</v>
      </c>
      <c r="I23" s="326">
        <f>C23-H23</f>
        <v>4200.4140299999926</v>
      </c>
      <c r="J23" s="286"/>
      <c r="K23" s="286"/>
      <c r="L23" s="286"/>
      <c r="M23" s="287"/>
      <c r="N23" s="287"/>
      <c r="O23" s="287"/>
      <c r="P23" s="287"/>
      <c r="S23" s="353"/>
      <c r="T23" s="353"/>
    </row>
    <row r="24" spans="1:20" ht="90" x14ac:dyDescent="0.25">
      <c r="A24" s="165">
        <v>12</v>
      </c>
      <c r="B24" s="119" t="s">
        <v>1419</v>
      </c>
      <c r="C24" s="327">
        <f>L24+O24</f>
        <v>31176</v>
      </c>
      <c r="D24" s="328"/>
      <c r="E24" s="327"/>
      <c r="F24" s="327"/>
      <c r="G24" s="212"/>
      <c r="H24" s="212"/>
      <c r="I24" s="213"/>
      <c r="J24" s="213"/>
      <c r="K24" s="213"/>
      <c r="L24" s="213">
        <v>734</v>
      </c>
      <c r="M24" s="213"/>
      <c r="N24" s="213"/>
      <c r="O24" s="252">
        <v>30442</v>
      </c>
      <c r="P24" s="247"/>
      <c r="S24" s="353"/>
      <c r="T24" s="353"/>
    </row>
    <row r="25" spans="1:20" ht="33.75" x14ac:dyDescent="0.25">
      <c r="A25" s="165">
        <v>13</v>
      </c>
      <c r="B25" s="261" t="s">
        <v>1295</v>
      </c>
      <c r="C25" s="212">
        <f>SUM(D25:P25)</f>
        <v>262.69</v>
      </c>
      <c r="D25" s="247"/>
      <c r="E25" s="247"/>
      <c r="F25" s="247"/>
      <c r="G25" s="248">
        <v>12.2</v>
      </c>
      <c r="H25" s="248">
        <v>12.32</v>
      </c>
      <c r="I25" s="248">
        <v>77.13</v>
      </c>
      <c r="J25" s="248">
        <v>161.04</v>
      </c>
      <c r="K25" s="247"/>
      <c r="L25" s="247"/>
      <c r="M25" s="247"/>
      <c r="N25" s="247"/>
      <c r="O25" s="247"/>
      <c r="P25" s="247"/>
      <c r="S25" s="353"/>
      <c r="T25" s="353"/>
    </row>
    <row r="26" spans="1:20" x14ac:dyDescent="0.25">
      <c r="A26" s="165">
        <v>14</v>
      </c>
      <c r="B26" s="261" t="s">
        <v>1420</v>
      </c>
      <c r="C26" s="212">
        <f t="shared" ref="C26:C30" si="2">SUM(D26:P26)</f>
        <v>1616</v>
      </c>
      <c r="D26" s="247"/>
      <c r="E26" s="248"/>
      <c r="F26" s="248"/>
      <c r="G26" s="248"/>
      <c r="H26" s="248"/>
      <c r="I26" s="247"/>
      <c r="J26" s="247">
        <v>1616</v>
      </c>
      <c r="K26" s="247"/>
      <c r="L26" s="247"/>
      <c r="M26" s="247"/>
      <c r="N26" s="247"/>
      <c r="O26" s="247"/>
      <c r="P26" s="247"/>
      <c r="S26" s="353"/>
      <c r="T26" s="353"/>
    </row>
    <row r="27" spans="1:20" ht="22.5" x14ac:dyDescent="0.25">
      <c r="A27" s="165">
        <v>15</v>
      </c>
      <c r="B27" s="129" t="s">
        <v>1296</v>
      </c>
      <c r="C27" s="212">
        <f t="shared" si="2"/>
        <v>1050.79</v>
      </c>
      <c r="D27" s="215"/>
      <c r="E27" s="215"/>
      <c r="F27" s="215"/>
      <c r="G27" s="214">
        <v>48.81</v>
      </c>
      <c r="H27" s="214">
        <v>49.3</v>
      </c>
      <c r="I27" s="214">
        <v>308.51</v>
      </c>
      <c r="J27" s="214">
        <v>644.16999999999996</v>
      </c>
      <c r="K27" s="215"/>
      <c r="L27" s="215"/>
      <c r="M27" s="215"/>
      <c r="N27" s="215"/>
      <c r="O27" s="253"/>
      <c r="P27" s="247"/>
      <c r="S27" s="353"/>
      <c r="T27" s="353"/>
    </row>
    <row r="28" spans="1:20" ht="67.5" x14ac:dyDescent="0.25">
      <c r="A28" s="165">
        <v>16</v>
      </c>
      <c r="B28" s="112" t="s">
        <v>1421</v>
      </c>
      <c r="C28" s="212">
        <f t="shared" si="2"/>
        <v>5875.25</v>
      </c>
      <c r="D28" s="211"/>
      <c r="E28" s="210"/>
      <c r="F28" s="210"/>
      <c r="G28" s="210"/>
      <c r="H28" s="210"/>
      <c r="I28" s="211"/>
      <c r="J28" s="211"/>
      <c r="K28" s="211"/>
      <c r="L28" s="211"/>
      <c r="M28" s="211"/>
      <c r="N28" s="211"/>
      <c r="O28" s="260"/>
      <c r="P28" s="247">
        <v>5875.25</v>
      </c>
      <c r="S28" s="353"/>
      <c r="T28" s="353"/>
    </row>
    <row r="29" spans="1:20" ht="56.25" x14ac:dyDescent="0.25">
      <c r="A29" s="165">
        <v>17</v>
      </c>
      <c r="B29" s="112" t="s">
        <v>1422</v>
      </c>
      <c r="C29" s="212">
        <f t="shared" si="2"/>
        <v>5066.8999999999996</v>
      </c>
      <c r="D29" s="211"/>
      <c r="E29" s="210"/>
      <c r="F29" s="210"/>
      <c r="G29" s="210"/>
      <c r="H29" s="210"/>
      <c r="I29" s="211"/>
      <c r="J29" s="211"/>
      <c r="K29" s="211"/>
      <c r="L29" s="211"/>
      <c r="M29" s="211"/>
      <c r="N29" s="211"/>
      <c r="O29" s="260"/>
      <c r="P29" s="247">
        <v>5066.8999999999996</v>
      </c>
      <c r="S29" s="353"/>
      <c r="T29" s="353"/>
    </row>
    <row r="30" spans="1:20" x14ac:dyDescent="0.25">
      <c r="A30" s="165">
        <v>18</v>
      </c>
      <c r="B30" s="112" t="s">
        <v>1423</v>
      </c>
      <c r="C30" s="212">
        <f t="shared" si="2"/>
        <v>5066.8999999999996</v>
      </c>
      <c r="D30" s="211"/>
      <c r="E30" s="210"/>
      <c r="F30" s="210"/>
      <c r="G30" s="210"/>
      <c r="H30" s="210"/>
      <c r="I30" s="211"/>
      <c r="J30" s="211"/>
      <c r="K30" s="211"/>
      <c r="L30" s="211"/>
      <c r="M30" s="211"/>
      <c r="N30" s="211"/>
      <c r="O30" s="260"/>
      <c r="P30" s="247">
        <v>5066.8999999999996</v>
      </c>
      <c r="S30" s="353"/>
      <c r="T30" s="353"/>
    </row>
    <row r="31" spans="1:20" ht="22.5" x14ac:dyDescent="0.25">
      <c r="A31" s="165">
        <v>19</v>
      </c>
      <c r="B31" s="112" t="s">
        <v>1424</v>
      </c>
      <c r="C31" s="212">
        <v>10586</v>
      </c>
      <c r="D31" s="211"/>
      <c r="E31" s="210"/>
      <c r="F31" s="210"/>
      <c r="G31" s="210"/>
      <c r="H31" s="210"/>
      <c r="I31" s="211"/>
      <c r="J31" s="211"/>
      <c r="K31" s="211"/>
      <c r="L31" s="211"/>
      <c r="M31" s="211"/>
      <c r="N31" s="211"/>
      <c r="O31" s="260"/>
      <c r="P31" s="247">
        <v>10586</v>
      </c>
      <c r="S31" s="353"/>
      <c r="T31" s="353"/>
    </row>
    <row r="32" spans="1:20" ht="22.5" x14ac:dyDescent="0.25">
      <c r="A32" s="165">
        <v>20</v>
      </c>
      <c r="B32" s="112" t="s">
        <v>1425</v>
      </c>
      <c r="C32" s="212">
        <v>5066.8999999999996</v>
      </c>
      <c r="D32" s="211"/>
      <c r="E32" s="210"/>
      <c r="F32" s="210"/>
      <c r="G32" s="210"/>
      <c r="H32" s="210"/>
      <c r="I32" s="211"/>
      <c r="J32" s="211"/>
      <c r="K32" s="211"/>
      <c r="L32" s="211"/>
      <c r="M32" s="211"/>
      <c r="N32" s="211"/>
      <c r="O32" s="260"/>
      <c r="P32" s="247">
        <v>5066.8999999999996</v>
      </c>
      <c r="S32" s="353"/>
      <c r="T32" s="353"/>
    </row>
    <row r="33" spans="1:20" ht="56.25" x14ac:dyDescent="0.25">
      <c r="A33" s="165">
        <v>21</v>
      </c>
      <c r="B33" s="112" t="s">
        <v>1433</v>
      </c>
      <c r="C33" s="212">
        <f>L33+M33+O33</f>
        <v>12249</v>
      </c>
      <c r="D33" s="211"/>
      <c r="E33" s="210"/>
      <c r="F33" s="210"/>
      <c r="G33" s="210"/>
      <c r="H33" s="210"/>
      <c r="I33" s="211"/>
      <c r="J33" s="211"/>
      <c r="K33" s="211"/>
      <c r="L33" s="211">
        <v>74</v>
      </c>
      <c r="M33" s="211">
        <v>1158</v>
      </c>
      <c r="N33" s="211"/>
      <c r="O33" s="260">
        <v>11017</v>
      </c>
      <c r="P33" s="247"/>
      <c r="S33" s="353"/>
      <c r="T33" s="353"/>
    </row>
    <row r="34" spans="1:20" ht="33.75" x14ac:dyDescent="0.25">
      <c r="A34" s="165">
        <v>22</v>
      </c>
      <c r="B34" s="112" t="s">
        <v>1297</v>
      </c>
      <c r="C34" s="212">
        <v>11670.5</v>
      </c>
      <c r="D34" s="211"/>
      <c r="E34" s="210"/>
      <c r="F34" s="210"/>
      <c r="G34" s="210"/>
      <c r="H34" s="210"/>
      <c r="I34" s="211"/>
      <c r="J34" s="211"/>
      <c r="K34" s="211"/>
      <c r="L34" s="211"/>
      <c r="M34" s="211"/>
      <c r="N34" s="211"/>
      <c r="O34" s="260"/>
      <c r="P34" s="247"/>
      <c r="S34" s="353"/>
      <c r="T34" s="353"/>
    </row>
    <row r="35" spans="1:20" x14ac:dyDescent="0.25">
      <c r="A35" s="165">
        <v>23</v>
      </c>
      <c r="B35" s="119" t="s">
        <v>1435</v>
      </c>
      <c r="C35" s="212">
        <v>8366.2000000000007</v>
      </c>
      <c r="D35" s="213"/>
      <c r="E35" s="212"/>
      <c r="F35" s="212"/>
      <c r="G35" s="212"/>
      <c r="H35" s="212"/>
      <c r="I35" s="213"/>
      <c r="J35" s="213"/>
      <c r="K35" s="213"/>
      <c r="L35" s="213"/>
      <c r="M35" s="213"/>
      <c r="N35" s="213"/>
      <c r="O35" s="252"/>
      <c r="P35" s="247">
        <v>8366.2000000000007</v>
      </c>
      <c r="S35" s="353"/>
      <c r="T35" s="353"/>
    </row>
    <row r="36" spans="1:20" ht="33.75" x14ac:dyDescent="0.25">
      <c r="A36" s="165">
        <v>24</v>
      </c>
      <c r="B36" s="112" t="s">
        <v>1298</v>
      </c>
      <c r="C36" s="212">
        <v>2343.1</v>
      </c>
      <c r="D36" s="211"/>
      <c r="E36" s="210">
        <v>107.58</v>
      </c>
      <c r="F36" s="210">
        <v>112.86</v>
      </c>
      <c r="G36" s="210">
        <v>702.87</v>
      </c>
      <c r="H36" s="210">
        <v>1419.79</v>
      </c>
      <c r="I36" s="211"/>
      <c r="J36" s="211"/>
      <c r="K36" s="211"/>
      <c r="L36" s="211"/>
      <c r="M36" s="211"/>
      <c r="N36" s="211"/>
      <c r="O36" s="260"/>
      <c r="P36" s="247"/>
      <c r="S36" s="353"/>
      <c r="T36" s="353"/>
    </row>
    <row r="37" spans="1:20" x14ac:dyDescent="0.25">
      <c r="A37" s="165">
        <v>25</v>
      </c>
      <c r="B37" s="112" t="s">
        <v>1436</v>
      </c>
      <c r="C37" s="212">
        <v>11670.5</v>
      </c>
      <c r="D37" s="211"/>
      <c r="E37" s="211"/>
      <c r="F37" s="211"/>
      <c r="G37" s="210"/>
      <c r="H37" s="210"/>
      <c r="I37" s="210"/>
      <c r="J37" s="210"/>
      <c r="K37" s="211"/>
      <c r="L37" s="211"/>
      <c r="M37" s="211"/>
      <c r="N37" s="211"/>
      <c r="O37" s="260"/>
      <c r="P37" s="247">
        <v>11670.5</v>
      </c>
      <c r="S37" s="353"/>
      <c r="T37" s="353"/>
    </row>
    <row r="38" spans="1:20" x14ac:dyDescent="0.25">
      <c r="A38" s="165">
        <v>26</v>
      </c>
      <c r="B38" s="113" t="s">
        <v>1437</v>
      </c>
      <c r="C38" s="212">
        <v>9495.3630380518971</v>
      </c>
      <c r="D38" s="211"/>
      <c r="E38" s="210"/>
      <c r="F38" s="210"/>
      <c r="G38" s="210"/>
      <c r="H38" s="210"/>
      <c r="I38" s="211"/>
      <c r="J38" s="211"/>
      <c r="K38" s="211"/>
      <c r="L38" s="211"/>
      <c r="M38" s="211"/>
      <c r="N38" s="211"/>
      <c r="O38" s="260"/>
      <c r="P38" s="247">
        <v>9495.3630380518971</v>
      </c>
      <c r="S38" s="353"/>
      <c r="T38" s="353"/>
    </row>
    <row r="39" spans="1:20" x14ac:dyDescent="0.25">
      <c r="A39" s="165">
        <v>27</v>
      </c>
      <c r="B39" s="113" t="s">
        <v>1438</v>
      </c>
      <c r="C39" s="212">
        <v>7311.8499999999995</v>
      </c>
      <c r="D39" s="211"/>
      <c r="E39" s="210"/>
      <c r="F39" s="210"/>
      <c r="G39" s="210"/>
      <c r="H39" s="210"/>
      <c r="I39" s="211"/>
      <c r="J39" s="211"/>
      <c r="K39" s="211"/>
      <c r="L39" s="211"/>
      <c r="M39" s="211"/>
      <c r="N39" s="211"/>
      <c r="O39" s="260"/>
      <c r="P39" s="247">
        <v>7311.8499999999995</v>
      </c>
      <c r="S39" s="353"/>
      <c r="T39" s="353"/>
    </row>
    <row r="40" spans="1:20" x14ac:dyDescent="0.25">
      <c r="A40" s="165">
        <v>28</v>
      </c>
      <c r="B40" s="113" t="s">
        <v>467</v>
      </c>
      <c r="C40" s="212">
        <v>4000</v>
      </c>
      <c r="D40" s="211"/>
      <c r="E40" s="210"/>
      <c r="F40" s="210"/>
      <c r="G40" s="210"/>
      <c r="H40" s="210"/>
      <c r="I40" s="211"/>
      <c r="J40" s="211"/>
      <c r="K40" s="211"/>
      <c r="L40" s="211"/>
      <c r="M40" s="211"/>
      <c r="N40" s="211"/>
      <c r="O40" s="260"/>
      <c r="P40" s="247">
        <v>4000</v>
      </c>
      <c r="S40" s="353"/>
      <c r="T40" s="353"/>
    </row>
    <row r="41" spans="1:20" ht="22.5" x14ac:dyDescent="0.25">
      <c r="A41" s="165">
        <v>29</v>
      </c>
      <c r="B41" s="113" t="s">
        <v>468</v>
      </c>
      <c r="C41" s="212">
        <v>11072.7</v>
      </c>
      <c r="D41" s="211"/>
      <c r="E41" s="210"/>
      <c r="F41" s="210"/>
      <c r="G41" s="210"/>
      <c r="H41" s="210"/>
      <c r="I41" s="211"/>
      <c r="J41" s="211"/>
      <c r="K41" s="211"/>
      <c r="L41" s="211"/>
      <c r="M41" s="211"/>
      <c r="N41" s="211"/>
      <c r="O41" s="260"/>
      <c r="P41" s="247">
        <v>11072.7</v>
      </c>
      <c r="S41" s="353"/>
      <c r="T41" s="353"/>
    </row>
    <row r="42" spans="1:20" ht="67.5" x14ac:dyDescent="0.25">
      <c r="A42" s="165">
        <v>30</v>
      </c>
      <c r="B42" s="113" t="s">
        <v>1439</v>
      </c>
      <c r="C42" s="212">
        <v>75700</v>
      </c>
      <c r="D42" s="211"/>
      <c r="E42" s="210"/>
      <c r="F42" s="210"/>
      <c r="G42" s="210"/>
      <c r="H42" s="210"/>
      <c r="I42" s="354">
        <v>252.46296000000001</v>
      </c>
      <c r="J42" s="211"/>
      <c r="K42" s="211"/>
      <c r="L42" s="211">
        <v>2073.9983999999999</v>
      </c>
      <c r="M42" s="211"/>
      <c r="N42" s="211"/>
      <c r="O42" s="260">
        <v>73373.646239999987</v>
      </c>
      <c r="P42" s="247"/>
      <c r="S42" s="353"/>
      <c r="T42" s="353"/>
    </row>
    <row r="43" spans="1:20" ht="56.25" x14ac:dyDescent="0.25">
      <c r="A43" s="165">
        <v>31</v>
      </c>
      <c r="B43" s="113" t="s">
        <v>470</v>
      </c>
      <c r="C43" s="212">
        <v>23250</v>
      </c>
      <c r="D43" s="211"/>
      <c r="E43" s="210"/>
      <c r="F43" s="210"/>
      <c r="G43" s="210"/>
      <c r="H43" s="210"/>
      <c r="I43" s="354">
        <v>1148.0796200000002</v>
      </c>
      <c r="J43" s="354">
        <v>22101.51455</v>
      </c>
      <c r="K43" s="211"/>
      <c r="L43" s="211"/>
      <c r="M43" s="211"/>
      <c r="N43" s="211"/>
      <c r="O43" s="260"/>
      <c r="P43" s="247"/>
      <c r="S43" s="353"/>
      <c r="T43" s="353"/>
    </row>
    <row r="44" spans="1:20" ht="56.25" x14ac:dyDescent="0.25">
      <c r="A44" s="165">
        <v>32</v>
      </c>
      <c r="B44" s="113" t="s">
        <v>474</v>
      </c>
      <c r="C44" s="212">
        <v>12989</v>
      </c>
      <c r="D44" s="211"/>
      <c r="E44" s="210"/>
      <c r="F44" s="210"/>
      <c r="G44" s="210"/>
      <c r="H44" s="210"/>
      <c r="I44" s="354">
        <v>1036.28421</v>
      </c>
      <c r="J44" s="354">
        <v>11952.728700000001</v>
      </c>
      <c r="K44" s="211"/>
      <c r="L44" s="211"/>
      <c r="M44" s="211"/>
      <c r="N44" s="211"/>
      <c r="O44" s="260"/>
      <c r="P44" s="247"/>
      <c r="S44" s="353"/>
      <c r="T44" s="353"/>
    </row>
    <row r="45" spans="1:20" ht="33.75" x14ac:dyDescent="0.25">
      <c r="A45" s="165">
        <v>33</v>
      </c>
      <c r="B45" s="113" t="s">
        <v>475</v>
      </c>
      <c r="C45" s="212">
        <v>1470</v>
      </c>
      <c r="D45" s="211"/>
      <c r="E45" s="210"/>
      <c r="F45" s="210"/>
      <c r="G45" s="210"/>
      <c r="H45" s="210"/>
      <c r="I45" s="211"/>
      <c r="J45" s="211">
        <v>1470</v>
      </c>
      <c r="K45" s="211"/>
      <c r="L45" s="211"/>
      <c r="M45" s="211"/>
      <c r="N45" s="211"/>
      <c r="O45" s="260"/>
      <c r="P45" s="247"/>
      <c r="S45" s="353"/>
      <c r="T45" s="353"/>
    </row>
    <row r="46" spans="1:20" x14ac:dyDescent="0.25">
      <c r="A46" s="165">
        <v>34</v>
      </c>
      <c r="B46" s="285" t="s">
        <v>1565</v>
      </c>
      <c r="C46" s="286">
        <v>4207</v>
      </c>
      <c r="D46" s="287"/>
      <c r="E46" s="287"/>
      <c r="F46" s="287"/>
      <c r="G46" s="287"/>
      <c r="H46" s="326"/>
      <c r="I46" s="286"/>
      <c r="J46" s="286">
        <v>4207</v>
      </c>
      <c r="K46" s="286"/>
      <c r="L46" s="286"/>
      <c r="M46" s="287"/>
      <c r="N46" s="287"/>
      <c r="O46" s="287"/>
      <c r="P46" s="287"/>
      <c r="S46" s="353"/>
      <c r="T46" s="353"/>
    </row>
    <row r="47" spans="1:20" ht="90" x14ac:dyDescent="0.25">
      <c r="A47" s="165">
        <v>35</v>
      </c>
      <c r="B47" s="112" t="s">
        <v>1440</v>
      </c>
      <c r="C47" s="212">
        <v>14517</v>
      </c>
      <c r="D47" s="211"/>
      <c r="E47" s="210"/>
      <c r="F47" s="210"/>
      <c r="G47" s="210"/>
      <c r="H47" s="210"/>
      <c r="I47" s="211"/>
      <c r="J47" s="211"/>
      <c r="K47" s="211"/>
      <c r="L47" s="211"/>
      <c r="M47" s="211"/>
      <c r="N47" s="211"/>
      <c r="O47" s="260"/>
      <c r="P47" s="247">
        <v>14517</v>
      </c>
      <c r="S47" s="353"/>
      <c r="T47" s="353"/>
    </row>
    <row r="48" spans="1:20" x14ac:dyDescent="0.25">
      <c r="A48" s="165">
        <v>36</v>
      </c>
      <c r="B48" s="112" t="s">
        <v>1441</v>
      </c>
      <c r="C48" s="212">
        <v>2343.3492066666668</v>
      </c>
      <c r="D48" s="211"/>
      <c r="E48" s="210"/>
      <c r="F48" s="210"/>
      <c r="G48" s="210"/>
      <c r="H48" s="210"/>
      <c r="I48" s="211"/>
      <c r="J48" s="211">
        <v>2343</v>
      </c>
      <c r="K48" s="211"/>
      <c r="L48" s="211"/>
      <c r="M48" s="211"/>
      <c r="N48" s="211"/>
      <c r="O48" s="260"/>
      <c r="P48" s="247"/>
      <c r="S48" s="353"/>
      <c r="T48" s="353"/>
    </row>
    <row r="49" spans="1:20" x14ac:dyDescent="0.25">
      <c r="A49" s="165">
        <v>37</v>
      </c>
      <c r="B49" s="112" t="s">
        <v>1442</v>
      </c>
      <c r="C49" s="212">
        <v>9882.7999999999993</v>
      </c>
      <c r="D49" s="211"/>
      <c r="E49" s="210"/>
      <c r="F49" s="210"/>
      <c r="G49" s="210"/>
      <c r="H49" s="210"/>
      <c r="I49" s="211"/>
      <c r="J49" s="211"/>
      <c r="K49" s="211"/>
      <c r="L49" s="211"/>
      <c r="M49" s="211"/>
      <c r="N49" s="211"/>
      <c r="O49" s="260"/>
      <c r="P49" s="247">
        <v>9882.7999999999993</v>
      </c>
      <c r="S49" s="353"/>
      <c r="T49" s="353"/>
    </row>
    <row r="50" spans="1:20" x14ac:dyDescent="0.25">
      <c r="A50" s="165">
        <v>38</v>
      </c>
      <c r="B50" s="119" t="s">
        <v>1443</v>
      </c>
      <c r="C50" s="212">
        <v>9882.7999999999993</v>
      </c>
      <c r="D50" s="213"/>
      <c r="E50" s="212"/>
      <c r="F50" s="212"/>
      <c r="G50" s="212"/>
      <c r="H50" s="212"/>
      <c r="I50" s="213"/>
      <c r="J50" s="213"/>
      <c r="K50" s="213"/>
      <c r="L50" s="213"/>
      <c r="M50" s="213"/>
      <c r="N50" s="213"/>
      <c r="O50" s="252"/>
      <c r="P50" s="247">
        <v>9882.7999999999993</v>
      </c>
      <c r="S50" s="353"/>
      <c r="T50" s="353"/>
    </row>
    <row r="51" spans="1:20" x14ac:dyDescent="0.25">
      <c r="A51" s="165">
        <v>39</v>
      </c>
      <c r="B51" s="261" t="s">
        <v>1444</v>
      </c>
      <c r="C51" s="248">
        <v>7670.5</v>
      </c>
      <c r="D51" s="247"/>
      <c r="E51" s="247"/>
      <c r="F51" s="247"/>
      <c r="G51" s="248"/>
      <c r="H51" s="248"/>
      <c r="I51" s="248"/>
      <c r="J51" s="248"/>
      <c r="K51" s="247"/>
      <c r="L51" s="247"/>
      <c r="M51" s="247"/>
      <c r="N51" s="247"/>
      <c r="O51" s="247"/>
      <c r="P51" s="247">
        <v>7670.5</v>
      </c>
      <c r="S51" s="353"/>
      <c r="T51" s="353"/>
    </row>
    <row r="52" spans="1:20" x14ac:dyDescent="0.25">
      <c r="A52" s="165">
        <v>40</v>
      </c>
      <c r="B52" s="261" t="s">
        <v>1445</v>
      </c>
      <c r="C52" s="248">
        <v>8703.25</v>
      </c>
      <c r="D52" s="247"/>
      <c r="E52" s="248"/>
      <c r="F52" s="248"/>
      <c r="G52" s="248"/>
      <c r="H52" s="248"/>
      <c r="I52" s="247"/>
      <c r="J52" s="247"/>
      <c r="K52" s="247"/>
      <c r="L52" s="247"/>
      <c r="M52" s="247"/>
      <c r="N52" s="247"/>
      <c r="O52" s="247"/>
      <c r="P52" s="247">
        <v>8703.25</v>
      </c>
      <c r="S52" s="353"/>
      <c r="T52" s="353"/>
    </row>
    <row r="53" spans="1:20" ht="67.5" x14ac:dyDescent="0.25">
      <c r="A53" s="165">
        <v>41</v>
      </c>
      <c r="B53" s="112" t="s">
        <v>1446</v>
      </c>
      <c r="C53" s="327">
        <v>12376.729706418499</v>
      </c>
      <c r="D53" s="211"/>
      <c r="E53" s="210"/>
      <c r="F53" s="210"/>
      <c r="G53" s="210"/>
      <c r="H53" s="210"/>
      <c r="I53" s="211">
        <v>273</v>
      </c>
      <c r="J53" s="211"/>
      <c r="K53" s="211"/>
      <c r="L53" s="211"/>
      <c r="M53" s="211"/>
      <c r="N53" s="211"/>
      <c r="O53" s="260"/>
      <c r="P53" s="247">
        <v>12104</v>
      </c>
      <c r="S53" s="353"/>
      <c r="T53" s="353"/>
    </row>
    <row r="54" spans="1:20" ht="67.5" x14ac:dyDescent="0.25">
      <c r="A54" s="165">
        <v>42</v>
      </c>
      <c r="B54" s="119" t="s">
        <v>1447</v>
      </c>
      <c r="C54" s="212">
        <v>7110</v>
      </c>
      <c r="D54" s="213"/>
      <c r="E54" s="213"/>
      <c r="F54" s="213"/>
      <c r="G54" s="212"/>
      <c r="H54" s="212"/>
      <c r="I54" s="212"/>
      <c r="J54" s="355">
        <v>7110.4563100000005</v>
      </c>
      <c r="K54" s="213"/>
      <c r="L54" s="213"/>
      <c r="M54" s="213"/>
      <c r="N54" s="213"/>
      <c r="O54" s="252"/>
      <c r="P54" s="277"/>
      <c r="S54" s="353"/>
      <c r="T54" s="353"/>
    </row>
    <row r="55" spans="1:20" ht="67.5" x14ac:dyDescent="0.25">
      <c r="A55" s="165">
        <v>43</v>
      </c>
      <c r="B55" s="261" t="s">
        <v>1566</v>
      </c>
      <c r="C55" s="248">
        <v>12194</v>
      </c>
      <c r="D55" s="247"/>
      <c r="E55" s="247"/>
      <c r="F55" s="247"/>
      <c r="G55" s="248"/>
      <c r="H55" s="248"/>
      <c r="I55" s="248"/>
      <c r="J55" s="248"/>
      <c r="K55" s="247"/>
      <c r="L55" s="247"/>
      <c r="M55" s="247"/>
      <c r="N55" s="247"/>
      <c r="O55" s="247"/>
      <c r="P55" s="247">
        <v>12194</v>
      </c>
      <c r="S55" s="353"/>
      <c r="T55" s="353"/>
    </row>
    <row r="56" spans="1:20" ht="67.5" x14ac:dyDescent="0.25">
      <c r="A56" s="165">
        <v>44</v>
      </c>
      <c r="B56" s="329" t="s">
        <v>1448</v>
      </c>
      <c r="C56" s="330">
        <v>17245.911383355</v>
      </c>
      <c r="D56" s="331"/>
      <c r="E56" s="330"/>
      <c r="F56" s="330"/>
      <c r="G56" s="330"/>
      <c r="H56" s="330"/>
      <c r="I56" s="356">
        <v>329.07627000000002</v>
      </c>
      <c r="J56" s="356">
        <v>301.23122000000001</v>
      </c>
      <c r="K56" s="331"/>
      <c r="L56" s="331"/>
      <c r="M56" s="331"/>
      <c r="N56" s="331"/>
      <c r="O56" s="331"/>
      <c r="P56" s="331">
        <v>16615.603893355001</v>
      </c>
      <c r="S56" s="353"/>
      <c r="T56" s="353"/>
    </row>
    <row r="57" spans="1:20" x14ac:dyDescent="0.25">
      <c r="A57" s="165">
        <v>45</v>
      </c>
      <c r="B57" s="285" t="s">
        <v>1449</v>
      </c>
      <c r="C57" s="286">
        <v>9293</v>
      </c>
      <c r="D57" s="287"/>
      <c r="E57" s="286"/>
      <c r="F57" s="286"/>
      <c r="G57" s="286"/>
      <c r="H57" s="286"/>
      <c r="I57" s="287"/>
      <c r="J57" s="287"/>
      <c r="K57" s="287"/>
      <c r="L57" s="287"/>
      <c r="M57" s="287"/>
      <c r="N57" s="287"/>
      <c r="O57" s="287"/>
      <c r="P57" s="287">
        <v>9293</v>
      </c>
      <c r="S57" s="353"/>
      <c r="T57" s="353"/>
    </row>
    <row r="58" spans="1:20" ht="123.75" x14ac:dyDescent="0.25">
      <c r="A58" s="165">
        <v>46</v>
      </c>
      <c r="B58" s="285" t="s">
        <v>1450</v>
      </c>
      <c r="C58" s="286">
        <v>1132.6695300000001</v>
      </c>
      <c r="D58" s="287"/>
      <c r="E58" s="286"/>
      <c r="F58" s="286"/>
      <c r="G58" s="286"/>
      <c r="H58" s="286"/>
      <c r="I58" s="287">
        <v>1132.6695300000001</v>
      </c>
      <c r="J58" s="287"/>
      <c r="K58" s="287"/>
      <c r="L58" s="287"/>
      <c r="M58" s="287"/>
      <c r="N58" s="287"/>
      <c r="O58" s="287"/>
      <c r="P58" s="287"/>
      <c r="S58" s="353"/>
      <c r="T58" s="353"/>
    </row>
    <row r="59" spans="1:20" ht="56.25" x14ac:dyDescent="0.25">
      <c r="A59" s="165">
        <v>47</v>
      </c>
      <c r="B59" s="285" t="s">
        <v>1451</v>
      </c>
      <c r="C59" s="286">
        <v>5825.9127104639983</v>
      </c>
      <c r="D59" s="287"/>
      <c r="E59" s="286"/>
      <c r="F59" s="286"/>
      <c r="G59" s="286"/>
      <c r="H59" s="286"/>
      <c r="I59" s="357">
        <v>218.90860999999998</v>
      </c>
      <c r="J59" s="287"/>
      <c r="K59" s="287"/>
      <c r="L59" s="287"/>
      <c r="M59" s="287"/>
      <c r="N59" s="287"/>
      <c r="O59" s="287"/>
      <c r="P59" s="287">
        <v>5607.0041004639997</v>
      </c>
      <c r="S59" s="353"/>
      <c r="T59" s="353"/>
    </row>
    <row r="60" spans="1:20" x14ac:dyDescent="0.25">
      <c r="A60" s="165">
        <v>48</v>
      </c>
      <c r="B60" s="285" t="s">
        <v>1452</v>
      </c>
      <c r="C60" s="286">
        <v>9461.5</v>
      </c>
      <c r="D60" s="287"/>
      <c r="E60" s="287"/>
      <c r="F60" s="287"/>
      <c r="G60" s="287"/>
      <c r="H60" s="287"/>
      <c r="I60" s="286"/>
      <c r="J60" s="286"/>
      <c r="K60" s="286"/>
      <c r="L60" s="286"/>
      <c r="M60" s="287"/>
      <c r="N60" s="287"/>
      <c r="O60" s="287"/>
      <c r="P60" s="287">
        <v>9462</v>
      </c>
      <c r="S60" s="353"/>
      <c r="T60" s="353"/>
    </row>
    <row r="61" spans="1:20" ht="22.5" x14ac:dyDescent="0.25">
      <c r="A61" s="165">
        <v>49</v>
      </c>
      <c r="B61" s="285" t="s">
        <v>1299</v>
      </c>
      <c r="C61" s="286">
        <f>SUM(I61:L61)</f>
        <v>2425.0700000000002</v>
      </c>
      <c r="D61" s="287"/>
      <c r="E61" s="287"/>
      <c r="F61" s="287"/>
      <c r="G61" s="287"/>
      <c r="H61" s="287"/>
      <c r="I61" s="286">
        <v>111.41</v>
      </c>
      <c r="J61" s="286">
        <v>116.31</v>
      </c>
      <c r="K61" s="286">
        <v>718.09</v>
      </c>
      <c r="L61" s="286">
        <v>1479.26</v>
      </c>
      <c r="M61" s="287"/>
      <c r="N61" s="287"/>
      <c r="O61" s="287"/>
      <c r="P61" s="287"/>
      <c r="S61" s="353"/>
      <c r="T61" s="353"/>
    </row>
    <row r="62" spans="1:20" ht="22.5" x14ac:dyDescent="0.25">
      <c r="A62" s="165">
        <v>50</v>
      </c>
      <c r="B62" s="288" t="s">
        <v>1138</v>
      </c>
      <c r="C62" s="286">
        <f>SUM(I62:L62)</f>
        <v>186.55</v>
      </c>
      <c r="D62" s="287"/>
      <c r="E62" s="287"/>
      <c r="F62" s="287"/>
      <c r="G62" s="287"/>
      <c r="H62" s="287"/>
      <c r="I62" s="286">
        <v>8.57</v>
      </c>
      <c r="J62" s="286">
        <v>8.9499999999999993</v>
      </c>
      <c r="K62" s="286">
        <v>55.24</v>
      </c>
      <c r="L62" s="286">
        <v>113.79</v>
      </c>
      <c r="M62" s="287"/>
      <c r="N62" s="287"/>
      <c r="O62" s="287"/>
      <c r="P62" s="287"/>
      <c r="S62" s="353"/>
      <c r="T62" s="353"/>
    </row>
    <row r="63" spans="1:20" ht="22.5" x14ac:dyDescent="0.25">
      <c r="A63" s="165">
        <v>51</v>
      </c>
      <c r="B63" s="290" t="s">
        <v>1366</v>
      </c>
      <c r="C63" s="286">
        <v>6740.2</v>
      </c>
      <c r="D63" s="287"/>
      <c r="E63" s="287"/>
      <c r="F63" s="287"/>
      <c r="G63" s="286"/>
      <c r="H63" s="286"/>
      <c r="I63" s="286"/>
      <c r="J63" s="286"/>
      <c r="K63" s="287"/>
      <c r="L63" s="287"/>
      <c r="M63" s="287"/>
      <c r="N63" s="287"/>
      <c r="O63" s="287"/>
      <c r="P63" s="287">
        <v>6740</v>
      </c>
      <c r="S63" s="353"/>
      <c r="T63" s="353"/>
    </row>
    <row r="64" spans="1:20" x14ac:dyDescent="0.25">
      <c r="A64" s="165">
        <v>52</v>
      </c>
      <c r="B64" s="290" t="s">
        <v>1367</v>
      </c>
      <c r="C64" s="286">
        <v>4000</v>
      </c>
      <c r="D64" s="287"/>
      <c r="E64" s="287"/>
      <c r="F64" s="287"/>
      <c r="G64" s="286"/>
      <c r="H64" s="286"/>
      <c r="I64" s="286"/>
      <c r="J64" s="286"/>
      <c r="K64" s="287"/>
      <c r="L64" s="287"/>
      <c r="M64" s="287"/>
      <c r="N64" s="287"/>
      <c r="O64" s="287"/>
      <c r="P64" s="287">
        <v>4000</v>
      </c>
      <c r="S64" s="353"/>
      <c r="T64" s="353"/>
    </row>
    <row r="65" spans="1:20" ht="22.5" x14ac:dyDescent="0.25">
      <c r="A65" s="165">
        <v>53</v>
      </c>
      <c r="B65" s="285" t="s">
        <v>1300</v>
      </c>
      <c r="C65" s="286">
        <f>SUM(D65:Q65)</f>
        <v>1576.18</v>
      </c>
      <c r="D65" s="287"/>
      <c r="E65" s="287"/>
      <c r="F65" s="287"/>
      <c r="G65" s="286">
        <v>73.22</v>
      </c>
      <c r="H65" s="286">
        <v>73.95</v>
      </c>
      <c r="I65" s="286">
        <v>462.76</v>
      </c>
      <c r="J65" s="286">
        <v>966.25</v>
      </c>
      <c r="K65" s="287"/>
      <c r="L65" s="287"/>
      <c r="M65" s="287"/>
      <c r="N65" s="287"/>
      <c r="O65" s="287"/>
      <c r="P65" s="287"/>
      <c r="S65" s="353"/>
      <c r="T65" s="353"/>
    </row>
    <row r="66" spans="1:20" ht="22.5" x14ac:dyDescent="0.25">
      <c r="A66" s="165">
        <v>54</v>
      </c>
      <c r="B66" s="285" t="s">
        <v>590</v>
      </c>
      <c r="C66" s="286">
        <f>SUM(D66:Q66)</f>
        <v>7907.9800000000005</v>
      </c>
      <c r="D66" s="287"/>
      <c r="E66" s="286">
        <v>363.1</v>
      </c>
      <c r="F66" s="286">
        <v>380.89</v>
      </c>
      <c r="G66" s="286">
        <v>2372.1799999999998</v>
      </c>
      <c r="H66" s="286">
        <v>4791.8100000000004</v>
      </c>
      <c r="I66" s="287"/>
      <c r="J66" s="287"/>
      <c r="K66" s="287"/>
      <c r="L66" s="287"/>
      <c r="M66" s="287"/>
      <c r="N66" s="287"/>
      <c r="O66" s="287"/>
      <c r="P66" s="287"/>
      <c r="S66" s="353"/>
      <c r="T66" s="353"/>
    </row>
    <row r="67" spans="1:20" ht="22.5" x14ac:dyDescent="0.25">
      <c r="A67" s="165">
        <v>55</v>
      </c>
      <c r="B67" s="285" t="s">
        <v>1301</v>
      </c>
      <c r="C67" s="286">
        <f>SUM(D67:Q67)</f>
        <v>746.18000000000006</v>
      </c>
      <c r="D67" s="287"/>
      <c r="E67" s="287"/>
      <c r="F67" s="287"/>
      <c r="G67" s="287"/>
      <c r="H67" s="287"/>
      <c r="I67" s="286">
        <v>34.28</v>
      </c>
      <c r="J67" s="286">
        <v>35.79</v>
      </c>
      <c r="K67" s="286">
        <v>220.95</v>
      </c>
      <c r="L67" s="286">
        <v>455.16</v>
      </c>
      <c r="M67" s="287"/>
      <c r="N67" s="287"/>
      <c r="O67" s="287"/>
      <c r="P67" s="287"/>
      <c r="S67" s="353"/>
      <c r="T67" s="353"/>
    </row>
    <row r="68" spans="1:20" ht="22.5" x14ac:dyDescent="0.25">
      <c r="A68" s="165">
        <v>56</v>
      </c>
      <c r="B68" s="289" t="s">
        <v>1302</v>
      </c>
      <c r="C68" s="299">
        <f>SUM(D68:Q68)</f>
        <v>6715.5399999999991</v>
      </c>
      <c r="D68" s="300"/>
      <c r="E68" s="300"/>
      <c r="F68" s="300"/>
      <c r="G68" s="300"/>
      <c r="H68" s="300"/>
      <c r="I68" s="299">
        <v>308.51</v>
      </c>
      <c r="J68" s="299">
        <v>322.08</v>
      </c>
      <c r="K68" s="299">
        <v>1988.55</v>
      </c>
      <c r="L68" s="299">
        <v>4096.3999999999996</v>
      </c>
      <c r="M68" s="300"/>
      <c r="N68" s="300"/>
      <c r="O68" s="300"/>
      <c r="P68" s="300"/>
      <c r="S68" s="353"/>
      <c r="T68" s="353"/>
    </row>
    <row r="69" spans="1:20" ht="112.5" x14ac:dyDescent="0.25">
      <c r="A69" s="165">
        <v>57</v>
      </c>
      <c r="B69" s="285" t="s">
        <v>1453</v>
      </c>
      <c r="C69" s="332">
        <v>10335.905570000001</v>
      </c>
      <c r="D69" s="333"/>
      <c r="E69" s="332"/>
      <c r="F69" s="332"/>
      <c r="G69" s="332"/>
      <c r="H69" s="332"/>
      <c r="I69" s="333"/>
      <c r="J69" s="358">
        <v>10335.905570000001</v>
      </c>
      <c r="K69" s="333"/>
      <c r="L69" s="333"/>
      <c r="M69" s="333"/>
      <c r="N69" s="333"/>
      <c r="O69" s="333"/>
      <c r="P69" s="333"/>
      <c r="S69" s="353"/>
      <c r="T69" s="353"/>
    </row>
    <row r="70" spans="1:20" ht="112.5" x14ac:dyDescent="0.25">
      <c r="A70" s="165">
        <v>58</v>
      </c>
      <c r="B70" s="285" t="s">
        <v>1454</v>
      </c>
      <c r="C70" s="332">
        <v>17515.181649999999</v>
      </c>
      <c r="D70" s="333"/>
      <c r="E70" s="332"/>
      <c r="F70" s="332"/>
      <c r="G70" s="332"/>
      <c r="H70" s="332"/>
      <c r="I70" s="333"/>
      <c r="J70" s="333"/>
      <c r="K70" s="333"/>
      <c r="L70" s="333"/>
      <c r="M70" s="333"/>
      <c r="N70" s="333"/>
      <c r="O70" s="333"/>
      <c r="P70" s="333">
        <v>17515</v>
      </c>
      <c r="S70" s="353"/>
      <c r="T70" s="353"/>
    </row>
    <row r="71" spans="1:20" ht="22.5" x14ac:dyDescent="0.25">
      <c r="A71" s="165">
        <v>59</v>
      </c>
      <c r="B71" s="329" t="s">
        <v>1455</v>
      </c>
      <c r="C71" s="330">
        <v>8029.2</v>
      </c>
      <c r="D71" s="331"/>
      <c r="E71" s="330"/>
      <c r="F71" s="330"/>
      <c r="G71" s="330"/>
      <c r="H71" s="330"/>
      <c r="I71" s="331"/>
      <c r="J71" s="331"/>
      <c r="K71" s="331"/>
      <c r="L71" s="331"/>
      <c r="M71" s="331"/>
      <c r="N71" s="331"/>
      <c r="O71" s="331"/>
      <c r="P71" s="331">
        <v>8029</v>
      </c>
      <c r="S71" s="353"/>
      <c r="T71" s="353"/>
    </row>
    <row r="72" spans="1:20" ht="22.5" x14ac:dyDescent="0.25">
      <c r="A72" s="165">
        <v>60</v>
      </c>
      <c r="B72" s="285" t="s">
        <v>1303</v>
      </c>
      <c r="C72" s="286">
        <f>SUM(D72:Q72)</f>
        <v>1138.3600000000001</v>
      </c>
      <c r="D72" s="287"/>
      <c r="E72" s="287"/>
      <c r="F72" s="287"/>
      <c r="G72" s="286">
        <v>52.88</v>
      </c>
      <c r="H72" s="286">
        <v>53.41</v>
      </c>
      <c r="I72" s="286">
        <v>334.22</v>
      </c>
      <c r="J72" s="286">
        <v>697.85</v>
      </c>
      <c r="K72" s="287"/>
      <c r="L72" s="287"/>
      <c r="M72" s="287"/>
      <c r="N72" s="287"/>
      <c r="O72" s="287"/>
      <c r="P72" s="287"/>
      <c r="S72" s="353"/>
      <c r="T72" s="353"/>
    </row>
    <row r="73" spans="1:20" x14ac:dyDescent="0.25">
      <c r="A73" s="165">
        <v>61</v>
      </c>
      <c r="B73" s="285" t="s">
        <v>1456</v>
      </c>
      <c r="C73" s="286">
        <v>8534.7000000000007</v>
      </c>
      <c r="D73" s="287"/>
      <c r="E73" s="287"/>
      <c r="F73" s="287"/>
      <c r="G73" s="286"/>
      <c r="H73" s="286"/>
      <c r="I73" s="286"/>
      <c r="J73" s="286"/>
      <c r="K73" s="287"/>
      <c r="L73" s="287"/>
      <c r="M73" s="287"/>
      <c r="N73" s="287"/>
      <c r="O73" s="287"/>
      <c r="P73" s="286">
        <v>8534.7000000000007</v>
      </c>
      <c r="S73" s="353"/>
      <c r="T73" s="353"/>
    </row>
    <row r="74" spans="1:20" x14ac:dyDescent="0.25">
      <c r="A74" s="165">
        <v>62</v>
      </c>
      <c r="B74" s="285" t="s">
        <v>1457</v>
      </c>
      <c r="C74" s="286">
        <v>7630.5999999999995</v>
      </c>
      <c r="D74" s="287"/>
      <c r="E74" s="287"/>
      <c r="F74" s="287"/>
      <c r="G74" s="286"/>
      <c r="H74" s="286"/>
      <c r="I74" s="286"/>
      <c r="J74" s="286"/>
      <c r="K74" s="287"/>
      <c r="L74" s="287"/>
      <c r="M74" s="287"/>
      <c r="N74" s="287"/>
      <c r="O74" s="287"/>
      <c r="P74" s="286">
        <v>7630.5999999999995</v>
      </c>
      <c r="S74" s="353"/>
      <c r="T74" s="353"/>
    </row>
    <row r="75" spans="1:20" x14ac:dyDescent="0.25">
      <c r="A75" s="165">
        <v>63</v>
      </c>
      <c r="B75" s="285" t="s">
        <v>1458</v>
      </c>
      <c r="C75" s="286">
        <v>8029.2</v>
      </c>
      <c r="D75" s="287"/>
      <c r="E75" s="287"/>
      <c r="F75" s="287"/>
      <c r="G75" s="287"/>
      <c r="H75" s="287"/>
      <c r="I75" s="286"/>
      <c r="J75" s="286"/>
      <c r="K75" s="286"/>
      <c r="L75" s="286"/>
      <c r="M75" s="287"/>
      <c r="N75" s="287"/>
      <c r="O75" s="287"/>
      <c r="P75" s="286">
        <v>8029.2</v>
      </c>
      <c r="S75" s="353"/>
      <c r="T75" s="353"/>
    </row>
    <row r="76" spans="1:20" x14ac:dyDescent="0.25">
      <c r="A76" s="165">
        <v>64</v>
      </c>
      <c r="B76" s="285" t="s">
        <v>1459</v>
      </c>
      <c r="C76" s="286">
        <v>8703.25</v>
      </c>
      <c r="D76" s="287"/>
      <c r="E76" s="287"/>
      <c r="F76" s="287"/>
      <c r="G76" s="287"/>
      <c r="H76" s="287"/>
      <c r="I76" s="286"/>
      <c r="J76" s="286"/>
      <c r="K76" s="286"/>
      <c r="L76" s="286"/>
      <c r="M76" s="287"/>
      <c r="N76" s="287"/>
      <c r="O76" s="287"/>
      <c r="P76" s="286">
        <v>8703.25</v>
      </c>
      <c r="S76" s="353"/>
      <c r="T76" s="353"/>
    </row>
    <row r="77" spans="1:20" ht="22.5" x14ac:dyDescent="0.25">
      <c r="A77" s="165">
        <v>65</v>
      </c>
      <c r="B77" s="285" t="s">
        <v>1193</v>
      </c>
      <c r="C77" s="286">
        <f t="shared" ref="C77:C112" si="3">SUM(D77:Q77)</f>
        <v>6715.5399999999991</v>
      </c>
      <c r="D77" s="287"/>
      <c r="E77" s="287"/>
      <c r="F77" s="287"/>
      <c r="G77" s="287"/>
      <c r="H77" s="287"/>
      <c r="I77" s="286">
        <v>308.51</v>
      </c>
      <c r="J77" s="286">
        <v>322.08</v>
      </c>
      <c r="K77" s="286">
        <v>1988.55</v>
      </c>
      <c r="L77" s="286">
        <v>4096.3999999999996</v>
      </c>
      <c r="M77" s="287"/>
      <c r="N77" s="287"/>
      <c r="O77" s="287"/>
      <c r="P77" s="287"/>
      <c r="S77" s="353"/>
      <c r="T77" s="353"/>
    </row>
    <row r="78" spans="1:20" ht="22.5" x14ac:dyDescent="0.25">
      <c r="A78" s="165">
        <v>66</v>
      </c>
      <c r="B78" s="285" t="s">
        <v>1460</v>
      </c>
      <c r="C78" s="286">
        <v>7311.8499999999995</v>
      </c>
      <c r="D78" s="287"/>
      <c r="E78" s="287"/>
      <c r="F78" s="287"/>
      <c r="G78" s="287"/>
      <c r="H78" s="287"/>
      <c r="I78" s="286"/>
      <c r="J78" s="286"/>
      <c r="K78" s="286"/>
      <c r="L78" s="286"/>
      <c r="M78" s="287"/>
      <c r="N78" s="287"/>
      <c r="O78" s="287"/>
      <c r="P78" s="287">
        <v>7312</v>
      </c>
      <c r="S78" s="353"/>
      <c r="T78" s="353"/>
    </row>
    <row r="79" spans="1:20" ht="22.5" x14ac:dyDescent="0.25">
      <c r="A79" s="165">
        <v>67</v>
      </c>
      <c r="B79" s="285" t="s">
        <v>1304</v>
      </c>
      <c r="C79" s="286">
        <f t="shared" si="3"/>
        <v>3152.36</v>
      </c>
      <c r="D79" s="287"/>
      <c r="E79" s="287"/>
      <c r="F79" s="287"/>
      <c r="G79" s="286">
        <v>146.43</v>
      </c>
      <c r="H79" s="286">
        <v>147.9</v>
      </c>
      <c r="I79" s="286">
        <v>925.53</v>
      </c>
      <c r="J79" s="286">
        <v>1932.5</v>
      </c>
      <c r="K79" s="287"/>
      <c r="L79" s="287"/>
      <c r="M79" s="287"/>
      <c r="N79" s="287"/>
      <c r="O79" s="287"/>
      <c r="P79" s="287"/>
      <c r="S79" s="353"/>
      <c r="T79" s="353"/>
    </row>
    <row r="80" spans="1:20" ht="22.5" x14ac:dyDescent="0.25">
      <c r="A80" s="165">
        <v>68</v>
      </c>
      <c r="B80" s="285" t="s">
        <v>1305</v>
      </c>
      <c r="C80" s="286">
        <f t="shared" si="3"/>
        <v>2611.6</v>
      </c>
      <c r="D80" s="287"/>
      <c r="E80" s="287"/>
      <c r="F80" s="287"/>
      <c r="G80" s="287"/>
      <c r="H80" s="287"/>
      <c r="I80" s="286">
        <v>119.98</v>
      </c>
      <c r="J80" s="286">
        <v>125.25</v>
      </c>
      <c r="K80" s="286">
        <v>773.32</v>
      </c>
      <c r="L80" s="286">
        <v>1593.05</v>
      </c>
      <c r="M80" s="287"/>
      <c r="N80" s="287"/>
      <c r="O80" s="287"/>
      <c r="P80" s="287"/>
      <c r="S80" s="353"/>
      <c r="T80" s="353"/>
    </row>
    <row r="81" spans="1:20" x14ac:dyDescent="0.25">
      <c r="A81" s="165">
        <v>69</v>
      </c>
      <c r="B81" s="285" t="s">
        <v>1461</v>
      </c>
      <c r="C81" s="286">
        <v>8029.2</v>
      </c>
      <c r="D81" s="287"/>
      <c r="E81" s="287"/>
      <c r="F81" s="287"/>
      <c r="G81" s="286"/>
      <c r="H81" s="286"/>
      <c r="I81" s="286"/>
      <c r="J81" s="286"/>
      <c r="K81" s="287"/>
      <c r="L81" s="287"/>
      <c r="M81" s="287"/>
      <c r="N81" s="287"/>
      <c r="O81" s="287"/>
      <c r="P81" s="287">
        <v>8029</v>
      </c>
      <c r="S81" s="353"/>
      <c r="T81" s="353"/>
    </row>
    <row r="82" spans="1:20" ht="22.5" x14ac:dyDescent="0.25">
      <c r="A82" s="165">
        <v>70</v>
      </c>
      <c r="B82" s="285" t="s">
        <v>1139</v>
      </c>
      <c r="C82" s="286">
        <f t="shared" si="3"/>
        <v>4477.0300000000007</v>
      </c>
      <c r="D82" s="287"/>
      <c r="E82" s="287"/>
      <c r="F82" s="287"/>
      <c r="G82" s="287"/>
      <c r="H82" s="287"/>
      <c r="I82" s="286">
        <v>205.67</v>
      </c>
      <c r="J82" s="286">
        <v>214.72</v>
      </c>
      <c r="K82" s="286">
        <v>1325.7</v>
      </c>
      <c r="L82" s="286">
        <v>2730.94</v>
      </c>
      <c r="M82" s="287"/>
      <c r="N82" s="287"/>
      <c r="O82" s="287"/>
      <c r="P82" s="287"/>
      <c r="S82" s="353"/>
      <c r="T82" s="353"/>
    </row>
    <row r="83" spans="1:20" ht="22.5" x14ac:dyDescent="0.25">
      <c r="A83" s="165">
        <v>71</v>
      </c>
      <c r="B83" s="285" t="s">
        <v>1306</v>
      </c>
      <c r="C83" s="286">
        <f t="shared" si="3"/>
        <v>16788.849999999999</v>
      </c>
      <c r="D83" s="287"/>
      <c r="E83" s="287"/>
      <c r="F83" s="287"/>
      <c r="G83" s="287"/>
      <c r="H83" s="287"/>
      <c r="I83" s="286">
        <v>771.27</v>
      </c>
      <c r="J83" s="286">
        <v>805.21</v>
      </c>
      <c r="K83" s="286">
        <v>4971.3599999999997</v>
      </c>
      <c r="L83" s="286">
        <v>10241.01</v>
      </c>
      <c r="M83" s="287"/>
      <c r="N83" s="287"/>
      <c r="O83" s="287"/>
      <c r="P83" s="287"/>
      <c r="S83" s="353"/>
      <c r="T83" s="353"/>
    </row>
    <row r="84" spans="1:20" x14ac:dyDescent="0.25">
      <c r="A84" s="165">
        <v>72</v>
      </c>
      <c r="B84" s="285" t="s">
        <v>1462</v>
      </c>
      <c r="C84" s="286">
        <v>8248.25</v>
      </c>
      <c r="D84" s="287"/>
      <c r="E84" s="286"/>
      <c r="F84" s="286"/>
      <c r="G84" s="286"/>
      <c r="H84" s="286"/>
      <c r="I84" s="287"/>
      <c r="J84" s="287"/>
      <c r="K84" s="287"/>
      <c r="L84" s="287"/>
      <c r="M84" s="287"/>
      <c r="N84" s="287"/>
      <c r="O84" s="287"/>
      <c r="P84" s="287">
        <v>8248</v>
      </c>
      <c r="S84" s="353"/>
      <c r="T84" s="353"/>
    </row>
    <row r="85" spans="1:20" ht="22.5" x14ac:dyDescent="0.25">
      <c r="A85" s="165">
        <v>73</v>
      </c>
      <c r="B85" s="285" t="s">
        <v>1307</v>
      </c>
      <c r="C85" s="286">
        <f t="shared" si="3"/>
        <v>2145.2399999999998</v>
      </c>
      <c r="D85" s="287"/>
      <c r="E85" s="287"/>
      <c r="F85" s="287"/>
      <c r="G85" s="287"/>
      <c r="H85" s="287"/>
      <c r="I85" s="286">
        <v>98.55</v>
      </c>
      <c r="J85" s="286">
        <v>102.89</v>
      </c>
      <c r="K85" s="286">
        <v>635.23</v>
      </c>
      <c r="L85" s="286">
        <v>1308.57</v>
      </c>
      <c r="M85" s="287"/>
      <c r="N85" s="287"/>
      <c r="O85" s="287"/>
      <c r="P85" s="287"/>
      <c r="S85" s="353"/>
      <c r="T85" s="353"/>
    </row>
    <row r="86" spans="1:20" ht="22.5" x14ac:dyDescent="0.25">
      <c r="A86" s="165">
        <v>74</v>
      </c>
      <c r="B86" s="285" t="s">
        <v>1308</v>
      </c>
      <c r="C86" s="286">
        <f t="shared" si="3"/>
        <v>1025.99</v>
      </c>
      <c r="D86" s="287"/>
      <c r="E86" s="287"/>
      <c r="F86" s="287"/>
      <c r="G86" s="287"/>
      <c r="H86" s="287"/>
      <c r="I86" s="286">
        <v>47.13</v>
      </c>
      <c r="J86" s="286">
        <v>49.21</v>
      </c>
      <c r="K86" s="286">
        <v>303.81</v>
      </c>
      <c r="L86" s="286">
        <v>625.84</v>
      </c>
      <c r="M86" s="287"/>
      <c r="N86" s="287"/>
      <c r="O86" s="287"/>
      <c r="P86" s="287"/>
      <c r="S86" s="353"/>
      <c r="T86" s="353"/>
    </row>
    <row r="87" spans="1:20" ht="33.75" x14ac:dyDescent="0.25">
      <c r="A87" s="165">
        <v>75</v>
      </c>
      <c r="B87" s="285" t="s">
        <v>1309</v>
      </c>
      <c r="C87" s="286">
        <f t="shared" si="3"/>
        <v>1025.99</v>
      </c>
      <c r="D87" s="287"/>
      <c r="E87" s="287"/>
      <c r="F87" s="287"/>
      <c r="G87" s="287"/>
      <c r="H87" s="287"/>
      <c r="I87" s="286">
        <v>47.13</v>
      </c>
      <c r="J87" s="286">
        <v>49.21</v>
      </c>
      <c r="K87" s="286">
        <v>303.81</v>
      </c>
      <c r="L87" s="286">
        <v>625.84</v>
      </c>
      <c r="M87" s="287"/>
      <c r="N87" s="287"/>
      <c r="O87" s="287"/>
      <c r="P87" s="287"/>
      <c r="S87" s="353"/>
      <c r="T87" s="353"/>
    </row>
    <row r="88" spans="1:20" x14ac:dyDescent="0.25">
      <c r="A88" s="165">
        <v>76</v>
      </c>
      <c r="B88" s="285" t="s">
        <v>1463</v>
      </c>
      <c r="C88" s="286">
        <v>7032.85</v>
      </c>
      <c r="D88" s="287"/>
      <c r="E88" s="287"/>
      <c r="F88" s="287"/>
      <c r="G88" s="287"/>
      <c r="H88" s="287"/>
      <c r="I88" s="286"/>
      <c r="J88" s="286"/>
      <c r="K88" s="286"/>
      <c r="L88" s="286"/>
      <c r="M88" s="287"/>
      <c r="N88" s="287"/>
      <c r="O88" s="287"/>
      <c r="P88" s="287">
        <v>7033</v>
      </c>
      <c r="S88" s="353"/>
      <c r="T88" s="353"/>
    </row>
    <row r="89" spans="1:20" ht="22.5" x14ac:dyDescent="0.25">
      <c r="A89" s="165">
        <v>77</v>
      </c>
      <c r="B89" s="285" t="s">
        <v>1310</v>
      </c>
      <c r="C89" s="286">
        <f t="shared" si="3"/>
        <v>1366.81</v>
      </c>
      <c r="D89" s="287"/>
      <c r="E89" s="286">
        <v>62.76</v>
      </c>
      <c r="F89" s="286">
        <v>65.83</v>
      </c>
      <c r="G89" s="286">
        <v>410.01</v>
      </c>
      <c r="H89" s="286">
        <v>828.21</v>
      </c>
      <c r="I89" s="287"/>
      <c r="J89" s="287"/>
      <c r="K89" s="287"/>
      <c r="L89" s="287"/>
      <c r="M89" s="287"/>
      <c r="N89" s="287"/>
      <c r="O89" s="287"/>
      <c r="P89" s="287"/>
      <c r="S89" s="353"/>
      <c r="T89" s="353"/>
    </row>
    <row r="90" spans="1:20" ht="56.25" x14ac:dyDescent="0.25">
      <c r="A90" s="165">
        <v>78</v>
      </c>
      <c r="B90" s="285" t="s">
        <v>1464</v>
      </c>
      <c r="C90" s="286">
        <v>5919.2285294639987</v>
      </c>
      <c r="D90" s="287"/>
      <c r="E90" s="287"/>
      <c r="F90" s="287"/>
      <c r="G90" s="287"/>
      <c r="H90" s="287"/>
      <c r="I90" s="359">
        <v>218.90860999999998</v>
      </c>
      <c r="J90" s="286"/>
      <c r="K90" s="286"/>
      <c r="L90" s="286"/>
      <c r="M90" s="287"/>
      <c r="N90" s="287"/>
      <c r="O90" s="287"/>
      <c r="P90" s="287">
        <v>5700.3199194640001</v>
      </c>
      <c r="S90" s="353"/>
      <c r="T90" s="353"/>
    </row>
    <row r="91" spans="1:20" x14ac:dyDescent="0.25">
      <c r="A91" s="165">
        <v>79</v>
      </c>
      <c r="B91" s="285" t="s">
        <v>1465</v>
      </c>
      <c r="C91" s="286">
        <v>7542.95</v>
      </c>
      <c r="D91" s="287"/>
      <c r="E91" s="287"/>
      <c r="F91" s="287"/>
      <c r="G91" s="286"/>
      <c r="H91" s="286"/>
      <c r="I91" s="286"/>
      <c r="J91" s="286"/>
      <c r="K91" s="287"/>
      <c r="L91" s="287"/>
      <c r="M91" s="287"/>
      <c r="N91" s="287"/>
      <c r="O91" s="287"/>
      <c r="P91" s="287">
        <v>7543</v>
      </c>
      <c r="S91" s="353"/>
      <c r="T91" s="353"/>
    </row>
    <row r="92" spans="1:20" ht="22.5" x14ac:dyDescent="0.25">
      <c r="A92" s="165">
        <v>80</v>
      </c>
      <c r="B92" s="285" t="s">
        <v>1311</v>
      </c>
      <c r="C92" s="286">
        <v>1772.16</v>
      </c>
      <c r="D92" s="287"/>
      <c r="E92" s="287"/>
      <c r="F92" s="287"/>
      <c r="G92" s="287"/>
      <c r="H92" s="287"/>
      <c r="I92" s="286">
        <v>81.41</v>
      </c>
      <c r="J92" s="286">
        <v>84.99</v>
      </c>
      <c r="K92" s="286">
        <v>524.76</v>
      </c>
      <c r="L92" s="286">
        <v>1081</v>
      </c>
      <c r="M92" s="287"/>
      <c r="N92" s="287"/>
      <c r="O92" s="287"/>
      <c r="P92" s="287"/>
      <c r="S92" s="353"/>
      <c r="T92" s="353"/>
    </row>
    <row r="93" spans="1:20" ht="22.5" x14ac:dyDescent="0.25">
      <c r="A93" s="165">
        <v>81</v>
      </c>
      <c r="B93" s="285" t="s">
        <v>1312</v>
      </c>
      <c r="C93" s="286">
        <f t="shared" si="3"/>
        <v>746.18000000000006</v>
      </c>
      <c r="D93" s="287"/>
      <c r="E93" s="287"/>
      <c r="F93" s="287"/>
      <c r="G93" s="287"/>
      <c r="H93" s="287"/>
      <c r="I93" s="286">
        <v>34.28</v>
      </c>
      <c r="J93" s="286">
        <v>35.79</v>
      </c>
      <c r="K93" s="286">
        <v>220.95</v>
      </c>
      <c r="L93" s="286">
        <v>455.16</v>
      </c>
      <c r="M93" s="287"/>
      <c r="N93" s="287"/>
      <c r="O93" s="287"/>
      <c r="P93" s="287"/>
      <c r="S93" s="353"/>
      <c r="T93" s="353"/>
    </row>
    <row r="94" spans="1:20" ht="22.5" x14ac:dyDescent="0.25">
      <c r="A94" s="165">
        <v>82</v>
      </c>
      <c r="B94" s="285" t="s">
        <v>1313</v>
      </c>
      <c r="C94" s="286">
        <f t="shared" si="3"/>
        <v>6715.5399999999991</v>
      </c>
      <c r="D94" s="287"/>
      <c r="E94" s="287"/>
      <c r="F94" s="287"/>
      <c r="G94" s="287"/>
      <c r="H94" s="287"/>
      <c r="I94" s="286">
        <v>308.51</v>
      </c>
      <c r="J94" s="286">
        <v>322.08</v>
      </c>
      <c r="K94" s="286">
        <v>1988.55</v>
      </c>
      <c r="L94" s="286">
        <v>4096.3999999999996</v>
      </c>
      <c r="M94" s="287"/>
      <c r="N94" s="287"/>
      <c r="O94" s="287"/>
      <c r="P94" s="287"/>
      <c r="S94" s="353"/>
      <c r="T94" s="353"/>
    </row>
    <row r="95" spans="1:20" ht="22.5" x14ac:dyDescent="0.25">
      <c r="A95" s="165">
        <v>83</v>
      </c>
      <c r="B95" s="285" t="s">
        <v>1197</v>
      </c>
      <c r="C95" s="286">
        <f t="shared" si="3"/>
        <v>2518.3200000000002</v>
      </c>
      <c r="D95" s="287"/>
      <c r="E95" s="287"/>
      <c r="F95" s="287"/>
      <c r="G95" s="287"/>
      <c r="H95" s="287"/>
      <c r="I95" s="286">
        <v>115.69</v>
      </c>
      <c r="J95" s="286">
        <v>120.78</v>
      </c>
      <c r="K95" s="286">
        <v>745.7</v>
      </c>
      <c r="L95" s="286">
        <v>1536.15</v>
      </c>
      <c r="M95" s="287"/>
      <c r="N95" s="287"/>
      <c r="O95" s="287"/>
      <c r="P95" s="287"/>
      <c r="S95" s="353"/>
      <c r="T95" s="353"/>
    </row>
    <row r="96" spans="1:20" x14ac:dyDescent="0.25">
      <c r="A96" s="165">
        <v>84</v>
      </c>
      <c r="B96" s="285" t="s">
        <v>1195</v>
      </c>
      <c r="C96" s="286">
        <f t="shared" si="3"/>
        <v>1305.8</v>
      </c>
      <c r="D96" s="287"/>
      <c r="E96" s="287"/>
      <c r="F96" s="287"/>
      <c r="G96" s="287"/>
      <c r="H96" s="287"/>
      <c r="I96" s="286">
        <v>59.99</v>
      </c>
      <c r="J96" s="286">
        <v>62.63</v>
      </c>
      <c r="K96" s="286">
        <v>386.66</v>
      </c>
      <c r="L96" s="286">
        <v>796.52</v>
      </c>
      <c r="M96" s="287"/>
      <c r="N96" s="287"/>
      <c r="O96" s="287"/>
      <c r="P96" s="287"/>
      <c r="S96" s="353"/>
      <c r="T96" s="353"/>
    </row>
    <row r="97" spans="1:20" x14ac:dyDescent="0.25">
      <c r="A97" s="165">
        <v>85</v>
      </c>
      <c r="B97" s="285" t="s">
        <v>620</v>
      </c>
      <c r="C97" s="286">
        <f t="shared" si="3"/>
        <v>466.35</v>
      </c>
      <c r="D97" s="287"/>
      <c r="E97" s="287"/>
      <c r="F97" s="287"/>
      <c r="G97" s="287"/>
      <c r="H97" s="287"/>
      <c r="I97" s="286">
        <v>21.42</v>
      </c>
      <c r="J97" s="286">
        <v>22.37</v>
      </c>
      <c r="K97" s="286">
        <v>138.09</v>
      </c>
      <c r="L97" s="286">
        <v>284.47000000000003</v>
      </c>
      <c r="M97" s="287"/>
      <c r="N97" s="287"/>
      <c r="O97" s="287"/>
      <c r="P97" s="287"/>
      <c r="S97" s="353"/>
      <c r="T97" s="353"/>
    </row>
    <row r="98" spans="1:20" x14ac:dyDescent="0.25">
      <c r="A98" s="165">
        <v>86</v>
      </c>
      <c r="B98" s="285" t="s">
        <v>622</v>
      </c>
      <c r="C98" s="286">
        <f t="shared" si="3"/>
        <v>1926.44</v>
      </c>
      <c r="D98" s="287"/>
      <c r="E98" s="287"/>
      <c r="F98" s="287"/>
      <c r="G98" s="286">
        <v>89.49</v>
      </c>
      <c r="H98" s="286">
        <v>90.38</v>
      </c>
      <c r="I98" s="286">
        <v>565.6</v>
      </c>
      <c r="J98" s="286">
        <v>1180.97</v>
      </c>
      <c r="K98" s="287"/>
      <c r="L98" s="287"/>
      <c r="M98" s="287"/>
      <c r="N98" s="287"/>
      <c r="O98" s="287"/>
      <c r="P98" s="287"/>
      <c r="S98" s="353"/>
      <c r="T98" s="353"/>
    </row>
    <row r="99" spans="1:20" x14ac:dyDescent="0.25">
      <c r="A99" s="165">
        <v>87</v>
      </c>
      <c r="B99" s="285" t="s">
        <v>623</v>
      </c>
      <c r="C99" s="286">
        <f t="shared" si="3"/>
        <v>186.55</v>
      </c>
      <c r="D99" s="287"/>
      <c r="E99" s="287"/>
      <c r="F99" s="287"/>
      <c r="G99" s="287"/>
      <c r="H99" s="287"/>
      <c r="I99" s="286">
        <v>8.57</v>
      </c>
      <c r="J99" s="286">
        <v>8.9499999999999993</v>
      </c>
      <c r="K99" s="286">
        <v>55.24</v>
      </c>
      <c r="L99" s="286">
        <v>113.79</v>
      </c>
      <c r="M99" s="287"/>
      <c r="N99" s="287"/>
      <c r="O99" s="287"/>
      <c r="P99" s="287"/>
      <c r="S99" s="353"/>
      <c r="T99" s="353"/>
    </row>
    <row r="100" spans="1:20" x14ac:dyDescent="0.25">
      <c r="A100" s="165">
        <v>88</v>
      </c>
      <c r="B100" s="285" t="s">
        <v>625</v>
      </c>
      <c r="C100" s="286">
        <f t="shared" si="3"/>
        <v>1025.99</v>
      </c>
      <c r="D100" s="287"/>
      <c r="E100" s="287"/>
      <c r="F100" s="287"/>
      <c r="G100" s="287"/>
      <c r="H100" s="287"/>
      <c r="I100" s="286">
        <v>47.13</v>
      </c>
      <c r="J100" s="286">
        <v>49.21</v>
      </c>
      <c r="K100" s="286">
        <v>303.81</v>
      </c>
      <c r="L100" s="286">
        <v>625.84</v>
      </c>
      <c r="M100" s="287"/>
      <c r="N100" s="287"/>
      <c r="O100" s="287"/>
      <c r="P100" s="287"/>
      <c r="S100" s="353"/>
      <c r="T100" s="353"/>
    </row>
    <row r="101" spans="1:20" x14ac:dyDescent="0.25">
      <c r="A101" s="165">
        <v>89</v>
      </c>
      <c r="B101" s="285" t="s">
        <v>1466</v>
      </c>
      <c r="C101" s="286">
        <v>9066.9000000000015</v>
      </c>
      <c r="D101" s="287"/>
      <c r="E101" s="286"/>
      <c r="F101" s="286"/>
      <c r="G101" s="286"/>
      <c r="H101" s="286"/>
      <c r="I101" s="287"/>
      <c r="J101" s="287"/>
      <c r="K101" s="287"/>
      <c r="L101" s="287"/>
      <c r="M101" s="287"/>
      <c r="N101" s="287"/>
      <c r="O101" s="287"/>
      <c r="P101" s="286">
        <v>9066.9000000000015</v>
      </c>
      <c r="S101" s="353"/>
      <c r="T101" s="353"/>
    </row>
    <row r="102" spans="1:20" ht="15" customHeight="1" x14ac:dyDescent="0.25">
      <c r="A102" s="165">
        <v>90</v>
      </c>
      <c r="B102" s="285" t="s">
        <v>1467</v>
      </c>
      <c r="C102" s="286">
        <v>8618.9500000000007</v>
      </c>
      <c r="D102" s="287"/>
      <c r="E102" s="287"/>
      <c r="F102" s="287"/>
      <c r="G102" s="287"/>
      <c r="H102" s="287"/>
      <c r="I102" s="286"/>
      <c r="J102" s="286"/>
      <c r="K102" s="286"/>
      <c r="L102" s="286"/>
      <c r="M102" s="287"/>
      <c r="N102" s="287"/>
      <c r="O102" s="287"/>
      <c r="P102" s="286">
        <v>8618.9500000000007</v>
      </c>
      <c r="S102" s="353"/>
      <c r="T102" s="353"/>
    </row>
    <row r="103" spans="1:20" x14ac:dyDescent="0.25">
      <c r="A103" s="165">
        <v>91</v>
      </c>
      <c r="B103" s="285" t="s">
        <v>627</v>
      </c>
      <c r="C103" s="286">
        <f t="shared" si="3"/>
        <v>1119.25</v>
      </c>
      <c r="D103" s="287"/>
      <c r="E103" s="287"/>
      <c r="F103" s="287"/>
      <c r="G103" s="287"/>
      <c r="H103" s="287"/>
      <c r="I103" s="286">
        <v>51.42</v>
      </c>
      <c r="J103" s="286">
        <v>53.68</v>
      </c>
      <c r="K103" s="286">
        <v>331.42</v>
      </c>
      <c r="L103" s="286">
        <v>682.73</v>
      </c>
      <c r="M103" s="287"/>
      <c r="N103" s="287"/>
      <c r="O103" s="287"/>
      <c r="P103" s="287"/>
      <c r="S103" s="353"/>
      <c r="T103" s="353"/>
    </row>
    <row r="104" spans="1:20" x14ac:dyDescent="0.25">
      <c r="A104" s="165">
        <v>92</v>
      </c>
      <c r="B104" s="285" t="s">
        <v>629</v>
      </c>
      <c r="C104" s="286">
        <f t="shared" si="3"/>
        <v>1399.07</v>
      </c>
      <c r="D104" s="287"/>
      <c r="E104" s="287"/>
      <c r="F104" s="287"/>
      <c r="G104" s="287"/>
      <c r="H104" s="287"/>
      <c r="I104" s="286">
        <v>64.27</v>
      </c>
      <c r="J104" s="286">
        <v>67.099999999999994</v>
      </c>
      <c r="K104" s="286">
        <v>414.28</v>
      </c>
      <c r="L104" s="286">
        <v>853.42</v>
      </c>
      <c r="M104" s="287"/>
      <c r="N104" s="287"/>
      <c r="O104" s="287"/>
      <c r="P104" s="287"/>
      <c r="S104" s="353"/>
      <c r="T104" s="353"/>
    </row>
    <row r="105" spans="1:20" x14ac:dyDescent="0.25">
      <c r="A105" s="165">
        <v>93</v>
      </c>
      <c r="B105" s="285" t="s">
        <v>1468</v>
      </c>
      <c r="C105" s="286">
        <v>6770.7500900000005</v>
      </c>
      <c r="D105" s="287"/>
      <c r="E105" s="287"/>
      <c r="F105" s="287"/>
      <c r="G105" s="286"/>
      <c r="H105" s="286"/>
      <c r="I105" s="286"/>
      <c r="J105" s="286">
        <v>6770.7500900000005</v>
      </c>
      <c r="K105" s="287"/>
      <c r="L105" s="287"/>
      <c r="M105" s="287"/>
      <c r="N105" s="287"/>
      <c r="O105" s="287"/>
      <c r="P105" s="287"/>
      <c r="S105" s="353"/>
      <c r="T105" s="353"/>
    </row>
    <row r="106" spans="1:20" x14ac:dyDescent="0.25">
      <c r="A106" s="165">
        <v>94</v>
      </c>
      <c r="B106" s="285" t="s">
        <v>1196</v>
      </c>
      <c r="C106" s="286">
        <f t="shared" si="3"/>
        <v>262.69</v>
      </c>
      <c r="D106" s="287"/>
      <c r="E106" s="287"/>
      <c r="F106" s="287"/>
      <c r="G106" s="286">
        <v>12.2</v>
      </c>
      <c r="H106" s="286">
        <v>12.32</v>
      </c>
      <c r="I106" s="286">
        <v>77.13</v>
      </c>
      <c r="J106" s="286">
        <v>161.04</v>
      </c>
      <c r="K106" s="287"/>
      <c r="L106" s="287"/>
      <c r="M106" s="287"/>
      <c r="N106" s="287"/>
      <c r="O106" s="287"/>
      <c r="P106" s="287"/>
      <c r="S106" s="353"/>
      <c r="T106" s="353"/>
    </row>
    <row r="107" spans="1:20" x14ac:dyDescent="0.25">
      <c r="A107" s="165">
        <v>95</v>
      </c>
      <c r="B107" s="285" t="s">
        <v>1035</v>
      </c>
      <c r="C107" s="286">
        <f t="shared" si="3"/>
        <v>279.81</v>
      </c>
      <c r="D107" s="287"/>
      <c r="E107" s="287"/>
      <c r="F107" s="287"/>
      <c r="G107" s="287"/>
      <c r="H107" s="287"/>
      <c r="I107" s="286">
        <v>12.85</v>
      </c>
      <c r="J107" s="286">
        <v>13.42</v>
      </c>
      <c r="K107" s="286">
        <v>82.86</v>
      </c>
      <c r="L107" s="286">
        <v>170.68</v>
      </c>
      <c r="M107" s="287"/>
      <c r="N107" s="287"/>
      <c r="O107" s="287"/>
      <c r="P107" s="287"/>
      <c r="S107" s="353"/>
      <c r="T107" s="353"/>
    </row>
    <row r="108" spans="1:20" x14ac:dyDescent="0.25">
      <c r="A108" s="165">
        <v>96</v>
      </c>
      <c r="B108" s="285" t="s">
        <v>633</v>
      </c>
      <c r="C108" s="286">
        <f t="shared" si="3"/>
        <v>10087.540000000001</v>
      </c>
      <c r="D108" s="287"/>
      <c r="E108" s="287"/>
      <c r="F108" s="287"/>
      <c r="G108" s="286">
        <v>468.58</v>
      </c>
      <c r="H108" s="286">
        <v>473.26</v>
      </c>
      <c r="I108" s="286">
        <v>2961.69</v>
      </c>
      <c r="J108" s="286">
        <v>6184.01</v>
      </c>
      <c r="K108" s="287"/>
      <c r="L108" s="287"/>
      <c r="M108" s="287"/>
      <c r="N108" s="287"/>
      <c r="O108" s="287"/>
      <c r="P108" s="287"/>
      <c r="S108" s="353"/>
      <c r="T108" s="353"/>
    </row>
    <row r="109" spans="1:20" x14ac:dyDescent="0.25">
      <c r="A109" s="165">
        <v>97</v>
      </c>
      <c r="B109" s="285" t="s">
        <v>1194</v>
      </c>
      <c r="C109" s="286">
        <f t="shared" si="3"/>
        <v>1399.07</v>
      </c>
      <c r="D109" s="287"/>
      <c r="E109" s="287"/>
      <c r="F109" s="287"/>
      <c r="G109" s="287"/>
      <c r="H109" s="287"/>
      <c r="I109" s="286">
        <v>64.27</v>
      </c>
      <c r="J109" s="286">
        <v>67.099999999999994</v>
      </c>
      <c r="K109" s="286">
        <v>414.28</v>
      </c>
      <c r="L109" s="286">
        <v>853.42</v>
      </c>
      <c r="M109" s="287"/>
      <c r="N109" s="287"/>
      <c r="O109" s="287"/>
      <c r="P109" s="287"/>
      <c r="S109" s="353"/>
      <c r="T109" s="353"/>
    </row>
    <row r="110" spans="1:20" x14ac:dyDescent="0.25">
      <c r="A110" s="165">
        <v>98</v>
      </c>
      <c r="B110" s="285" t="s">
        <v>637</v>
      </c>
      <c r="C110" s="286">
        <f t="shared" si="3"/>
        <v>262.69</v>
      </c>
      <c r="D110" s="287"/>
      <c r="E110" s="287"/>
      <c r="F110" s="287"/>
      <c r="G110" s="286">
        <v>12.2</v>
      </c>
      <c r="H110" s="286">
        <v>12.32</v>
      </c>
      <c r="I110" s="286">
        <v>77.13</v>
      </c>
      <c r="J110" s="286">
        <v>161.04</v>
      </c>
      <c r="K110" s="287"/>
      <c r="L110" s="287"/>
      <c r="M110" s="287"/>
      <c r="N110" s="287"/>
      <c r="O110" s="287"/>
      <c r="P110" s="287"/>
      <c r="S110" s="353"/>
      <c r="T110" s="353"/>
    </row>
    <row r="111" spans="1:20" x14ac:dyDescent="0.25">
      <c r="A111" s="165">
        <v>99</v>
      </c>
      <c r="B111" s="285" t="s">
        <v>639</v>
      </c>
      <c r="C111" s="286">
        <f t="shared" si="3"/>
        <v>162.72</v>
      </c>
      <c r="D111" s="287"/>
      <c r="E111" s="286">
        <v>7.47</v>
      </c>
      <c r="F111" s="286">
        <v>7.84</v>
      </c>
      <c r="G111" s="286">
        <v>48.81</v>
      </c>
      <c r="H111" s="286">
        <v>98.6</v>
      </c>
      <c r="I111" s="287"/>
      <c r="J111" s="287"/>
      <c r="K111" s="287"/>
      <c r="L111" s="287"/>
      <c r="M111" s="287"/>
      <c r="N111" s="287"/>
      <c r="O111" s="287"/>
      <c r="P111" s="287"/>
      <c r="S111" s="353"/>
      <c r="T111" s="353"/>
    </row>
    <row r="112" spans="1:20" x14ac:dyDescent="0.25">
      <c r="A112" s="165">
        <v>100</v>
      </c>
      <c r="B112" s="285" t="s">
        <v>641</v>
      </c>
      <c r="C112" s="286">
        <f t="shared" si="3"/>
        <v>16788.849999999999</v>
      </c>
      <c r="D112" s="287"/>
      <c r="E112" s="287"/>
      <c r="F112" s="287"/>
      <c r="G112" s="287"/>
      <c r="H112" s="287"/>
      <c r="I112" s="286">
        <v>771.27</v>
      </c>
      <c r="J112" s="286">
        <v>805.21</v>
      </c>
      <c r="K112" s="286">
        <v>4971.3599999999997</v>
      </c>
      <c r="L112" s="286">
        <v>10241.01</v>
      </c>
      <c r="M112" s="287"/>
      <c r="N112" s="287"/>
      <c r="O112" s="287"/>
      <c r="P112" s="287"/>
      <c r="S112" s="353"/>
      <c r="T112" s="353"/>
    </row>
    <row r="113" spans="1:20" x14ac:dyDescent="0.25">
      <c r="A113" s="165">
        <v>101</v>
      </c>
      <c r="B113" s="289" t="s">
        <v>1294</v>
      </c>
      <c r="C113" s="299">
        <v>0</v>
      </c>
      <c r="D113" s="300"/>
      <c r="E113" s="300"/>
      <c r="F113" s="300"/>
      <c r="G113" s="300"/>
      <c r="H113" s="300"/>
      <c r="I113" s="299"/>
      <c r="J113" s="299"/>
      <c r="K113" s="299"/>
      <c r="L113" s="299"/>
      <c r="M113" s="300"/>
      <c r="N113" s="300"/>
      <c r="O113" s="300"/>
      <c r="P113" s="300"/>
      <c r="S113" s="353"/>
      <c r="T113" s="353"/>
    </row>
    <row r="114" spans="1:20" ht="22.5" x14ac:dyDescent="0.25">
      <c r="A114" s="165">
        <v>102</v>
      </c>
      <c r="B114" s="289" t="s">
        <v>1551</v>
      </c>
      <c r="C114" s="299">
        <v>1891</v>
      </c>
      <c r="D114" s="300"/>
      <c r="E114" s="300"/>
      <c r="F114" s="300"/>
      <c r="G114" s="300"/>
      <c r="H114" s="334">
        <v>1891</v>
      </c>
      <c r="I114" s="334"/>
      <c r="J114" s="299"/>
      <c r="K114" s="299"/>
      <c r="L114" s="299"/>
      <c r="M114" s="300"/>
      <c r="N114" s="300"/>
      <c r="O114" s="300"/>
      <c r="P114" s="300"/>
      <c r="S114" s="353"/>
      <c r="T114" s="353"/>
    </row>
    <row r="115" spans="1:20" x14ac:dyDescent="0.25">
      <c r="A115" s="165">
        <v>103</v>
      </c>
      <c r="B115" s="285" t="s">
        <v>1552</v>
      </c>
      <c r="C115" s="286">
        <v>1624</v>
      </c>
      <c r="D115" s="287"/>
      <c r="E115" s="287"/>
      <c r="F115" s="287"/>
      <c r="G115" s="287"/>
      <c r="H115" s="286">
        <v>1624</v>
      </c>
      <c r="I115" s="326"/>
      <c r="J115" s="286"/>
      <c r="K115" s="286"/>
      <c r="L115" s="286"/>
      <c r="M115" s="287"/>
      <c r="N115" s="287"/>
      <c r="O115" s="287"/>
      <c r="P115" s="287"/>
      <c r="S115" s="353"/>
      <c r="T115" s="353"/>
    </row>
    <row r="116" spans="1:20" x14ac:dyDescent="0.25">
      <c r="A116" s="165">
        <v>104</v>
      </c>
      <c r="B116" s="285" t="s">
        <v>1553</v>
      </c>
      <c r="C116" s="286">
        <v>3437</v>
      </c>
      <c r="D116" s="287"/>
      <c r="E116" s="287"/>
      <c r="F116" s="287"/>
      <c r="G116" s="287"/>
      <c r="H116" s="286">
        <v>3437</v>
      </c>
      <c r="I116" s="326"/>
      <c r="J116" s="286"/>
      <c r="K116" s="286"/>
      <c r="L116" s="286"/>
      <c r="M116" s="287"/>
      <c r="N116" s="287"/>
      <c r="O116" s="287"/>
      <c r="P116" s="287"/>
      <c r="S116" s="353"/>
      <c r="T116" s="353"/>
    </row>
    <row r="117" spans="1:20" ht="33.75" x14ac:dyDescent="0.25">
      <c r="A117" s="165">
        <v>105</v>
      </c>
      <c r="B117" s="285" t="s">
        <v>1554</v>
      </c>
      <c r="C117" s="286">
        <v>7483</v>
      </c>
      <c r="D117" s="287"/>
      <c r="E117" s="287"/>
      <c r="F117" s="287"/>
      <c r="G117" s="287"/>
      <c r="H117" s="286">
        <v>7483</v>
      </c>
      <c r="I117" s="326"/>
      <c r="J117" s="286"/>
      <c r="K117" s="286"/>
      <c r="L117" s="286"/>
      <c r="M117" s="287"/>
      <c r="N117" s="287"/>
      <c r="O117" s="287"/>
      <c r="P117" s="287"/>
      <c r="S117" s="353"/>
      <c r="T117" s="353"/>
    </row>
    <row r="118" spans="1:20" x14ac:dyDescent="0.25">
      <c r="A118" s="165">
        <v>106</v>
      </c>
      <c r="B118" s="285" t="s">
        <v>1555</v>
      </c>
      <c r="C118" s="286">
        <v>3397</v>
      </c>
      <c r="D118" s="287"/>
      <c r="E118" s="287"/>
      <c r="F118" s="287"/>
      <c r="G118" s="287"/>
      <c r="H118" s="286">
        <v>3397</v>
      </c>
      <c r="I118" s="326"/>
      <c r="J118" s="286"/>
      <c r="K118" s="286"/>
      <c r="L118" s="286"/>
      <c r="M118" s="287"/>
      <c r="N118" s="287"/>
      <c r="O118" s="287"/>
      <c r="P118" s="287"/>
      <c r="S118" s="353"/>
      <c r="T118" s="353"/>
    </row>
    <row r="119" spans="1:20" x14ac:dyDescent="0.25">
      <c r="A119" s="165">
        <v>107</v>
      </c>
      <c r="B119" s="285" t="s">
        <v>1556</v>
      </c>
      <c r="C119" s="286">
        <v>3864</v>
      </c>
      <c r="D119" s="287"/>
      <c r="E119" s="287"/>
      <c r="F119" s="287"/>
      <c r="G119" s="287"/>
      <c r="H119" s="286">
        <v>3864</v>
      </c>
      <c r="I119" s="326"/>
      <c r="J119" s="286"/>
      <c r="K119" s="286"/>
      <c r="L119" s="286"/>
      <c r="M119" s="287"/>
      <c r="N119" s="287"/>
      <c r="O119" s="287"/>
      <c r="P119" s="287"/>
      <c r="S119" s="353"/>
      <c r="T119" s="353"/>
    </row>
    <row r="120" spans="1:20" x14ac:dyDescent="0.25">
      <c r="A120" s="165">
        <v>108</v>
      </c>
      <c r="B120" s="285" t="s">
        <v>1557</v>
      </c>
      <c r="C120" s="286">
        <v>2802</v>
      </c>
      <c r="D120" s="287"/>
      <c r="E120" s="287"/>
      <c r="F120" s="287"/>
      <c r="G120" s="287"/>
      <c r="H120" s="286">
        <v>2802</v>
      </c>
      <c r="I120" s="326"/>
      <c r="J120" s="286"/>
      <c r="K120" s="286"/>
      <c r="L120" s="286"/>
      <c r="M120" s="287"/>
      <c r="N120" s="287"/>
      <c r="O120" s="287"/>
      <c r="P120" s="287"/>
      <c r="S120" s="353"/>
      <c r="T120" s="353"/>
    </row>
    <row r="121" spans="1:20" ht="56.25" x14ac:dyDescent="0.25">
      <c r="A121" s="165">
        <v>109</v>
      </c>
      <c r="B121" s="285" t="s">
        <v>1558</v>
      </c>
      <c r="C121" s="286">
        <v>786</v>
      </c>
      <c r="D121" s="287"/>
      <c r="E121" s="287"/>
      <c r="F121" s="287"/>
      <c r="G121" s="287"/>
      <c r="H121" s="359">
        <v>785.51319999999998</v>
      </c>
      <c r="I121" s="326"/>
      <c r="J121" s="286"/>
      <c r="K121" s="286"/>
      <c r="L121" s="286"/>
      <c r="M121" s="287"/>
      <c r="N121" s="287"/>
      <c r="O121" s="287"/>
      <c r="P121" s="287"/>
      <c r="S121" s="353"/>
      <c r="T121" s="353"/>
    </row>
    <row r="122" spans="1:20" ht="45" x14ac:dyDescent="0.25">
      <c r="A122" s="165">
        <v>110</v>
      </c>
      <c r="B122" s="285" t="s">
        <v>1559</v>
      </c>
      <c r="C122" s="286">
        <v>29456</v>
      </c>
      <c r="D122" s="287"/>
      <c r="E122" s="287"/>
      <c r="F122" s="287"/>
      <c r="G122" s="287"/>
      <c r="H122" s="326"/>
      <c r="I122" s="326"/>
      <c r="J122" s="286"/>
      <c r="K122" s="359">
        <v>170.69474</v>
      </c>
      <c r="L122" s="286">
        <v>1093.4087099999999</v>
      </c>
      <c r="M122" s="287"/>
      <c r="N122" s="287"/>
      <c r="O122" s="287">
        <v>28192.196550000001</v>
      </c>
      <c r="P122" s="287"/>
      <c r="S122" s="353"/>
      <c r="T122" s="353"/>
    </row>
    <row r="123" spans="1:20" ht="45" x14ac:dyDescent="0.25">
      <c r="A123" s="165">
        <v>111</v>
      </c>
      <c r="B123" s="285" t="s">
        <v>1560</v>
      </c>
      <c r="C123" s="286">
        <v>1949</v>
      </c>
      <c r="D123" s="287"/>
      <c r="E123" s="287"/>
      <c r="F123" s="287"/>
      <c r="G123" s="287"/>
      <c r="H123" s="286">
        <v>1949</v>
      </c>
      <c r="I123" s="326"/>
      <c r="J123" s="286"/>
      <c r="K123" s="286"/>
      <c r="L123" s="286"/>
      <c r="M123" s="287"/>
      <c r="N123" s="287"/>
      <c r="O123" s="287"/>
      <c r="P123" s="287"/>
      <c r="S123" s="353"/>
      <c r="T123" s="353"/>
    </row>
    <row r="124" spans="1:20" ht="45" x14ac:dyDescent="0.25">
      <c r="A124" s="165">
        <v>112</v>
      </c>
      <c r="B124" s="285" t="s">
        <v>1561</v>
      </c>
      <c r="C124" s="286">
        <v>323</v>
      </c>
      <c r="D124" s="287"/>
      <c r="E124" s="287"/>
      <c r="F124" s="287"/>
      <c r="G124" s="287"/>
      <c r="H124" s="286">
        <v>323</v>
      </c>
      <c r="I124" s="326"/>
      <c r="J124" s="286"/>
      <c r="K124" s="286"/>
      <c r="L124" s="286"/>
      <c r="M124" s="287"/>
      <c r="N124" s="287"/>
      <c r="O124" s="287"/>
      <c r="P124" s="287"/>
      <c r="S124" s="353"/>
      <c r="T124" s="353"/>
    </row>
    <row r="125" spans="1:20" ht="22.5" x14ac:dyDescent="0.25">
      <c r="A125" s="165">
        <v>113</v>
      </c>
      <c r="B125" s="285" t="s">
        <v>1562</v>
      </c>
      <c r="C125" s="286">
        <v>559</v>
      </c>
      <c r="D125" s="287"/>
      <c r="E125" s="287"/>
      <c r="F125" s="287"/>
      <c r="G125" s="287"/>
      <c r="H125" s="286">
        <v>559</v>
      </c>
      <c r="I125" s="326"/>
      <c r="J125" s="286"/>
      <c r="K125" s="286"/>
      <c r="L125" s="286"/>
      <c r="M125" s="287"/>
      <c r="N125" s="287"/>
      <c r="O125" s="287"/>
      <c r="P125" s="287"/>
      <c r="S125" s="353"/>
      <c r="T125" s="353"/>
    </row>
    <row r="126" spans="1:20" x14ac:dyDescent="0.25">
      <c r="A126" s="165">
        <v>114</v>
      </c>
      <c r="B126" s="285" t="s">
        <v>1563</v>
      </c>
      <c r="C126" s="286">
        <v>2872</v>
      </c>
      <c r="D126" s="287"/>
      <c r="E126" s="287"/>
      <c r="F126" s="287"/>
      <c r="G126" s="287"/>
      <c r="H126" s="326"/>
      <c r="I126" s="286">
        <v>2872</v>
      </c>
      <c r="J126" s="286"/>
      <c r="K126" s="286"/>
      <c r="L126" s="286"/>
      <c r="M126" s="287"/>
      <c r="N126" s="287"/>
      <c r="O126" s="287"/>
      <c r="P126" s="287"/>
      <c r="S126" s="353"/>
      <c r="T126" s="353"/>
    </row>
    <row r="127" spans="1:20" ht="33.75" x14ac:dyDescent="0.25">
      <c r="A127" s="165">
        <v>115</v>
      </c>
      <c r="B127" s="205" t="s">
        <v>1568</v>
      </c>
      <c r="C127" s="100">
        <v>6318</v>
      </c>
      <c r="D127" s="335"/>
      <c r="E127" s="335"/>
      <c r="F127" s="335"/>
      <c r="G127" s="335"/>
      <c r="H127" s="335"/>
      <c r="I127" s="100">
        <v>6318</v>
      </c>
      <c r="J127" s="335"/>
      <c r="K127" s="335"/>
      <c r="L127" s="335"/>
      <c r="M127" s="335"/>
      <c r="N127" s="335"/>
      <c r="O127" s="335"/>
      <c r="P127" s="335"/>
      <c r="S127" s="353"/>
      <c r="T127" s="353"/>
    </row>
    <row r="128" spans="1:20" ht="22.5" x14ac:dyDescent="0.25">
      <c r="A128" s="165">
        <v>116</v>
      </c>
      <c r="B128" s="336" t="s">
        <v>1569</v>
      </c>
      <c r="C128" s="248">
        <f>D128+E128+F128</f>
        <v>124283.8</v>
      </c>
      <c r="D128" s="325">
        <v>66762.805030000003</v>
      </c>
      <c r="E128" s="325">
        <v>54319.694969999997</v>
      </c>
      <c r="F128" s="325">
        <v>3201.3</v>
      </c>
      <c r="G128" s="247"/>
      <c r="H128" s="325"/>
      <c r="I128" s="325"/>
      <c r="J128" s="325"/>
      <c r="K128" s="325"/>
      <c r="L128" s="325"/>
      <c r="M128" s="247"/>
      <c r="N128" s="247"/>
      <c r="O128" s="247"/>
      <c r="P128" s="247"/>
      <c r="S128" s="353"/>
      <c r="T128" s="353"/>
    </row>
    <row r="129" spans="1:20" ht="101.25" x14ac:dyDescent="0.25">
      <c r="A129" s="162">
        <v>117</v>
      </c>
      <c r="B129" s="338" t="s">
        <v>1570</v>
      </c>
      <c r="C129" s="349">
        <v>255878</v>
      </c>
      <c r="D129" s="277"/>
      <c r="E129" s="305">
        <v>276.42059999999998</v>
      </c>
      <c r="F129" s="305">
        <v>81673.27691</v>
      </c>
      <c r="G129" s="305">
        <v>162795.27727999998</v>
      </c>
      <c r="H129" s="305">
        <v>11133.42448</v>
      </c>
      <c r="I129" s="305"/>
      <c r="J129" s="305"/>
      <c r="K129" s="305"/>
      <c r="L129" s="305"/>
      <c r="M129" s="277"/>
      <c r="N129" s="277"/>
      <c r="O129" s="277"/>
      <c r="P129" s="277"/>
      <c r="S129" s="353"/>
      <c r="T129" s="353"/>
    </row>
    <row r="130" spans="1:20" ht="33.75" x14ac:dyDescent="0.25">
      <c r="A130" s="350">
        <v>118</v>
      </c>
      <c r="B130" s="351" t="s">
        <v>1596</v>
      </c>
      <c r="C130" s="341">
        <v>19030</v>
      </c>
      <c r="D130" s="342"/>
      <c r="E130" s="343"/>
      <c r="F130" s="343"/>
      <c r="G130" s="343"/>
      <c r="H130" s="343"/>
      <c r="I130" s="343"/>
      <c r="J130" s="343"/>
      <c r="K130" s="343"/>
      <c r="L130" s="343"/>
      <c r="M130" s="343">
        <v>985.11360000000002</v>
      </c>
      <c r="N130" s="343">
        <v>18044.887200000001</v>
      </c>
      <c r="O130" s="342"/>
      <c r="P130" s="342"/>
      <c r="Q130" s="217">
        <f>SUM(C22:C130)</f>
        <v>1168706.9665944199</v>
      </c>
      <c r="S130" s="353"/>
      <c r="T130" s="353"/>
    </row>
    <row r="131" spans="1:20" x14ac:dyDescent="0.25">
      <c r="A131" s="383" t="s">
        <v>581</v>
      </c>
      <c r="B131" s="384"/>
      <c r="C131" s="384"/>
      <c r="D131" s="384"/>
      <c r="E131" s="384"/>
      <c r="F131" s="384"/>
      <c r="G131" s="384"/>
      <c r="H131" s="384"/>
      <c r="I131" s="384"/>
      <c r="J131" s="384"/>
      <c r="K131" s="384"/>
      <c r="L131" s="384"/>
      <c r="M131" s="384"/>
      <c r="N131" s="384"/>
      <c r="O131" s="384"/>
      <c r="P131" s="301"/>
      <c r="S131" s="353"/>
      <c r="T131" s="353"/>
    </row>
    <row r="132" spans="1:20" x14ac:dyDescent="0.25">
      <c r="A132" s="147">
        <v>119</v>
      </c>
      <c r="B132" s="285" t="s">
        <v>1471</v>
      </c>
      <c r="C132" s="212">
        <v>8366.2000000000007</v>
      </c>
      <c r="D132" s="213"/>
      <c r="E132" s="212"/>
      <c r="F132" s="212"/>
      <c r="G132" s="212"/>
      <c r="H132" s="212"/>
      <c r="I132" s="213"/>
      <c r="J132" s="213"/>
      <c r="K132" s="213"/>
      <c r="L132" s="213"/>
      <c r="M132" s="213"/>
      <c r="N132" s="213"/>
      <c r="O132" s="252"/>
      <c r="P132" s="247">
        <v>8366.2000000000007</v>
      </c>
      <c r="S132" s="353"/>
      <c r="T132" s="353"/>
    </row>
    <row r="133" spans="1:20" x14ac:dyDescent="0.25">
      <c r="A133" s="147">
        <v>120</v>
      </c>
      <c r="B133" s="285" t="s">
        <v>1472</v>
      </c>
      <c r="C133" s="210">
        <v>7630.5999999999995</v>
      </c>
      <c r="D133" s="211"/>
      <c r="E133" s="211"/>
      <c r="F133" s="211"/>
      <c r="G133" s="210"/>
      <c r="H133" s="210"/>
      <c r="I133" s="210"/>
      <c r="J133" s="210"/>
      <c r="K133" s="211"/>
      <c r="L133" s="211"/>
      <c r="M133" s="211"/>
      <c r="N133" s="211"/>
      <c r="O133" s="260"/>
      <c r="P133" s="247">
        <v>7630.5999999999995</v>
      </c>
      <c r="S133" s="353"/>
      <c r="T133" s="353"/>
    </row>
    <row r="134" spans="1:20" ht="45" x14ac:dyDescent="0.25">
      <c r="A134" s="147">
        <v>121</v>
      </c>
      <c r="B134" s="285" t="s">
        <v>1473</v>
      </c>
      <c r="C134" s="210">
        <v>2108.7852600000001</v>
      </c>
      <c r="D134" s="211"/>
      <c r="E134" s="210"/>
      <c r="F134" s="210"/>
      <c r="G134" s="210"/>
      <c r="H134" s="210">
        <v>2108.7852600000001</v>
      </c>
      <c r="I134" s="211"/>
      <c r="J134" s="211"/>
      <c r="K134" s="211"/>
      <c r="L134" s="211"/>
      <c r="M134" s="211"/>
      <c r="N134" s="211"/>
      <c r="O134" s="260"/>
      <c r="P134" s="247"/>
      <c r="S134" s="353"/>
      <c r="T134" s="353"/>
    </row>
    <row r="135" spans="1:20" ht="22.5" x14ac:dyDescent="0.25">
      <c r="A135" s="147">
        <v>122</v>
      </c>
      <c r="B135" s="285" t="s">
        <v>1474</v>
      </c>
      <c r="C135" s="210">
        <v>4000</v>
      </c>
      <c r="D135" s="211"/>
      <c r="E135" s="211"/>
      <c r="F135" s="211"/>
      <c r="G135" s="210"/>
      <c r="H135" s="210"/>
      <c r="I135" s="210"/>
      <c r="J135" s="210"/>
      <c r="K135" s="211"/>
      <c r="L135" s="211"/>
      <c r="M135" s="211"/>
      <c r="N135" s="211"/>
      <c r="O135" s="260"/>
      <c r="P135" s="247">
        <v>4000</v>
      </c>
      <c r="S135" s="353"/>
      <c r="T135" s="353"/>
    </row>
    <row r="136" spans="1:20" ht="33.75" x14ac:dyDescent="0.25">
      <c r="A136" s="147">
        <v>123</v>
      </c>
      <c r="B136" s="285" t="s">
        <v>1314</v>
      </c>
      <c r="C136" s="210">
        <v>1464.44</v>
      </c>
      <c r="D136" s="211"/>
      <c r="E136" s="210">
        <v>67.239999999999995</v>
      </c>
      <c r="F136" s="210">
        <v>70.540000000000006</v>
      </c>
      <c r="G136" s="210">
        <v>439.29</v>
      </c>
      <c r="H136" s="210">
        <v>887.37</v>
      </c>
      <c r="I136" s="211"/>
      <c r="J136" s="211"/>
      <c r="K136" s="211"/>
      <c r="L136" s="211"/>
      <c r="M136" s="211"/>
      <c r="N136" s="211"/>
      <c r="O136" s="260"/>
      <c r="P136" s="247"/>
      <c r="S136" s="353"/>
      <c r="T136" s="353"/>
    </row>
    <row r="137" spans="1:20" ht="33.75" x14ac:dyDescent="0.25">
      <c r="A137" s="147">
        <v>124</v>
      </c>
      <c r="B137" s="285" t="s">
        <v>1315</v>
      </c>
      <c r="C137" s="210">
        <v>660.38</v>
      </c>
      <c r="D137" s="211"/>
      <c r="E137" s="210">
        <v>30.32</v>
      </c>
      <c r="F137" s="210">
        <v>31.81</v>
      </c>
      <c r="G137" s="210">
        <v>198.1</v>
      </c>
      <c r="H137" s="210">
        <v>400.15</v>
      </c>
      <c r="I137" s="211"/>
      <c r="J137" s="211"/>
      <c r="K137" s="211"/>
      <c r="L137" s="211"/>
      <c r="M137" s="211"/>
      <c r="N137" s="211"/>
      <c r="O137" s="260"/>
      <c r="P137" s="247"/>
      <c r="S137" s="353"/>
      <c r="T137" s="353"/>
    </row>
    <row r="138" spans="1:20" x14ac:dyDescent="0.25">
      <c r="A138" s="147">
        <v>125</v>
      </c>
      <c r="B138" s="288" t="s">
        <v>488</v>
      </c>
      <c r="C138" s="210"/>
      <c r="D138" s="211"/>
      <c r="E138" s="210"/>
      <c r="F138" s="210"/>
      <c r="G138" s="210"/>
      <c r="H138" s="210"/>
      <c r="I138" s="211"/>
      <c r="J138" s="211"/>
      <c r="K138" s="211"/>
      <c r="L138" s="211"/>
      <c r="M138" s="211"/>
      <c r="N138" s="211"/>
      <c r="O138" s="260"/>
      <c r="P138" s="247"/>
      <c r="S138" s="353"/>
      <c r="T138" s="353"/>
    </row>
    <row r="139" spans="1:20" x14ac:dyDescent="0.25">
      <c r="A139" s="147">
        <v>126</v>
      </c>
      <c r="B139" s="288" t="s">
        <v>489</v>
      </c>
      <c r="C139" s="210"/>
      <c r="D139" s="211"/>
      <c r="E139" s="210"/>
      <c r="F139" s="210"/>
      <c r="G139" s="210"/>
      <c r="H139" s="210"/>
      <c r="I139" s="211"/>
      <c r="J139" s="211"/>
      <c r="K139" s="211"/>
      <c r="L139" s="211"/>
      <c r="M139" s="211"/>
      <c r="N139" s="211"/>
      <c r="O139" s="260"/>
      <c r="P139" s="247"/>
      <c r="S139" s="353"/>
      <c r="T139" s="353"/>
    </row>
    <row r="140" spans="1:20" ht="22.5" x14ac:dyDescent="0.25">
      <c r="A140" s="147">
        <v>127</v>
      </c>
      <c r="B140" s="288" t="s">
        <v>490</v>
      </c>
      <c r="C140" s="210"/>
      <c r="D140" s="211"/>
      <c r="E140" s="210"/>
      <c r="F140" s="210"/>
      <c r="G140" s="210"/>
      <c r="H140" s="210"/>
      <c r="I140" s="211"/>
      <c r="J140" s="211"/>
      <c r="K140" s="211"/>
      <c r="L140" s="211"/>
      <c r="M140" s="211"/>
      <c r="N140" s="211"/>
      <c r="O140" s="260"/>
      <c r="P140" s="247"/>
      <c r="S140" s="353"/>
      <c r="T140" s="353"/>
    </row>
    <row r="141" spans="1:20" ht="22.5" x14ac:dyDescent="0.25">
      <c r="A141" s="147">
        <v>128</v>
      </c>
      <c r="B141" s="288" t="s">
        <v>491</v>
      </c>
      <c r="C141" s="210"/>
      <c r="D141" s="211"/>
      <c r="E141" s="210"/>
      <c r="F141" s="210"/>
      <c r="G141" s="210"/>
      <c r="H141" s="210"/>
      <c r="I141" s="211"/>
      <c r="J141" s="211"/>
      <c r="K141" s="211"/>
      <c r="L141" s="211"/>
      <c r="M141" s="211"/>
      <c r="N141" s="211"/>
      <c r="O141" s="260"/>
      <c r="P141" s="247"/>
      <c r="S141" s="353"/>
      <c r="T141" s="353"/>
    </row>
    <row r="142" spans="1:20" ht="30.75" customHeight="1" x14ac:dyDescent="0.25">
      <c r="A142" s="147">
        <v>129</v>
      </c>
      <c r="B142" s="288" t="s">
        <v>1549</v>
      </c>
      <c r="C142" s="210">
        <v>1777.4724000000001</v>
      </c>
      <c r="D142" s="211"/>
      <c r="E142" s="211"/>
      <c r="F142" s="211"/>
      <c r="G142" s="210"/>
      <c r="H142" s="210">
        <v>1777.4724000000001</v>
      </c>
      <c r="I142" s="210"/>
      <c r="J142" s="210"/>
      <c r="K142" s="211"/>
      <c r="L142" s="211"/>
      <c r="M142" s="211"/>
      <c r="N142" s="211"/>
      <c r="O142" s="260"/>
      <c r="P142" s="247"/>
      <c r="S142" s="353"/>
      <c r="T142" s="353"/>
    </row>
    <row r="143" spans="1:20" ht="35.25" customHeight="1" x14ac:dyDescent="0.25">
      <c r="A143" s="147">
        <v>130</v>
      </c>
      <c r="B143" s="288" t="s">
        <v>1550</v>
      </c>
      <c r="C143" s="210">
        <v>2327.33437</v>
      </c>
      <c r="D143" s="211"/>
      <c r="E143" s="210"/>
      <c r="F143" s="210"/>
      <c r="G143" s="210"/>
      <c r="H143" s="210">
        <v>2327.33437</v>
      </c>
      <c r="I143" s="211"/>
      <c r="J143" s="211"/>
      <c r="K143" s="211"/>
      <c r="L143" s="211"/>
      <c r="M143" s="211"/>
      <c r="N143" s="211"/>
      <c r="O143" s="260"/>
      <c r="P143" s="247"/>
      <c r="S143" s="353"/>
      <c r="T143" s="353"/>
    </row>
    <row r="144" spans="1:20" ht="33.75" x14ac:dyDescent="0.25">
      <c r="A144" s="147">
        <v>131</v>
      </c>
      <c r="B144" s="288" t="s">
        <v>494</v>
      </c>
      <c r="C144" s="210"/>
      <c r="D144" s="211"/>
      <c r="E144" s="210"/>
      <c r="F144" s="210"/>
      <c r="G144" s="210"/>
      <c r="H144" s="210"/>
      <c r="I144" s="211"/>
      <c r="J144" s="211"/>
      <c r="K144" s="211"/>
      <c r="L144" s="211"/>
      <c r="M144" s="211"/>
      <c r="N144" s="211"/>
      <c r="O144" s="260"/>
      <c r="P144" s="247"/>
      <c r="S144" s="353"/>
      <c r="T144" s="353"/>
    </row>
    <row r="145" spans="1:20" ht="22.5" x14ac:dyDescent="0.25">
      <c r="A145" s="147">
        <v>132</v>
      </c>
      <c r="B145" s="288" t="s">
        <v>495</v>
      </c>
      <c r="C145" s="210"/>
      <c r="D145" s="211"/>
      <c r="E145" s="210"/>
      <c r="F145" s="210"/>
      <c r="G145" s="210"/>
      <c r="H145" s="210"/>
      <c r="I145" s="211"/>
      <c r="J145" s="211"/>
      <c r="K145" s="211"/>
      <c r="L145" s="211"/>
      <c r="M145" s="211"/>
      <c r="N145" s="211"/>
      <c r="O145" s="260"/>
      <c r="P145" s="247"/>
      <c r="S145" s="353"/>
      <c r="T145" s="353"/>
    </row>
    <row r="146" spans="1:20" ht="22.5" x14ac:dyDescent="0.25">
      <c r="A146" s="147">
        <v>133</v>
      </c>
      <c r="B146" s="288" t="s">
        <v>496</v>
      </c>
      <c r="C146" s="210"/>
      <c r="D146" s="211"/>
      <c r="E146" s="210"/>
      <c r="F146" s="210"/>
      <c r="G146" s="210"/>
      <c r="H146" s="210"/>
      <c r="I146" s="211"/>
      <c r="J146" s="211"/>
      <c r="K146" s="211"/>
      <c r="L146" s="211"/>
      <c r="M146" s="211"/>
      <c r="N146" s="211"/>
      <c r="O146" s="260"/>
      <c r="P146" s="247"/>
      <c r="S146" s="353"/>
      <c r="T146" s="353"/>
    </row>
    <row r="147" spans="1:20" ht="45" x14ac:dyDescent="0.25">
      <c r="A147" s="147">
        <v>134</v>
      </c>
      <c r="B147" s="288" t="s">
        <v>497</v>
      </c>
      <c r="C147" s="210"/>
      <c r="D147" s="211"/>
      <c r="E147" s="210"/>
      <c r="F147" s="210"/>
      <c r="G147" s="210"/>
      <c r="H147" s="210"/>
      <c r="I147" s="211"/>
      <c r="J147" s="211"/>
      <c r="K147" s="211"/>
      <c r="L147" s="211"/>
      <c r="M147" s="211"/>
      <c r="N147" s="211"/>
      <c r="O147" s="260"/>
      <c r="P147" s="247"/>
      <c r="Q147" s="217">
        <f>SUM(C132:C147)</f>
        <v>28335.212029999999</v>
      </c>
      <c r="S147" s="353"/>
      <c r="T147" s="353"/>
    </row>
    <row r="148" spans="1:20" x14ac:dyDescent="0.25">
      <c r="A148" s="364" t="s">
        <v>643</v>
      </c>
      <c r="B148" s="365"/>
      <c r="C148" s="365"/>
      <c r="D148" s="365"/>
      <c r="E148" s="365"/>
      <c r="F148" s="365"/>
      <c r="G148" s="365"/>
      <c r="H148" s="365"/>
      <c r="I148" s="365"/>
      <c r="J148" s="365"/>
      <c r="K148" s="365"/>
      <c r="L148" s="365"/>
      <c r="M148" s="365"/>
      <c r="N148" s="365"/>
      <c r="O148" s="365"/>
      <c r="P148" s="258"/>
      <c r="S148" s="353"/>
      <c r="T148" s="353"/>
    </row>
    <row r="149" spans="1:20" ht="56.25" x14ac:dyDescent="0.25">
      <c r="A149" s="116">
        <v>135</v>
      </c>
      <c r="B149" s="285" t="s">
        <v>1475</v>
      </c>
      <c r="C149" s="286">
        <v>75557.846661999996</v>
      </c>
      <c r="D149" s="287"/>
      <c r="E149" s="286">
        <v>1084.1289999999999</v>
      </c>
      <c r="F149" s="286">
        <v>1480.2710300000001</v>
      </c>
      <c r="G149" s="286">
        <v>495.71331200000714</v>
      </c>
      <c r="H149" s="286">
        <v>1107.77223</v>
      </c>
      <c r="I149" s="287">
        <v>988.16729000000009</v>
      </c>
      <c r="J149" s="287">
        <v>1649.4401500000001</v>
      </c>
      <c r="K149" s="287">
        <v>535.00781000000006</v>
      </c>
      <c r="L149" s="287">
        <v>41135.888859999992</v>
      </c>
      <c r="M149" s="287">
        <v>27081.456979999992</v>
      </c>
      <c r="N149" s="287"/>
      <c r="O149" s="287"/>
      <c r="P149" s="247"/>
      <c r="S149" s="353"/>
      <c r="T149" s="353"/>
    </row>
    <row r="150" spans="1:20" ht="90" x14ac:dyDescent="0.25">
      <c r="A150" s="116">
        <v>136</v>
      </c>
      <c r="B150" s="285" t="s">
        <v>504</v>
      </c>
      <c r="C150" s="286">
        <v>551668.47100000014</v>
      </c>
      <c r="D150" s="287"/>
      <c r="E150" s="286"/>
      <c r="F150" s="286"/>
      <c r="G150" s="286"/>
      <c r="H150" s="286">
        <v>233.42854</v>
      </c>
      <c r="I150" s="287">
        <v>46073.12414</v>
      </c>
      <c r="J150" s="287">
        <v>37652.087640000005</v>
      </c>
      <c r="K150" s="287">
        <v>10147.947970000001</v>
      </c>
      <c r="L150" s="287">
        <v>75849.621199999994</v>
      </c>
      <c r="M150" s="287">
        <v>234123.29123506899</v>
      </c>
      <c r="N150" s="287">
        <v>80527.319931601349</v>
      </c>
      <c r="O150" s="287">
        <v>67061.65034332966</v>
      </c>
      <c r="P150" s="247"/>
      <c r="S150" s="353"/>
      <c r="T150" s="353"/>
    </row>
    <row r="151" spans="1:20" ht="67.5" x14ac:dyDescent="0.25">
      <c r="A151" s="116">
        <v>137</v>
      </c>
      <c r="B151" s="285" t="s">
        <v>506</v>
      </c>
      <c r="C151" s="286">
        <v>208552</v>
      </c>
      <c r="D151" s="287"/>
      <c r="E151" s="286"/>
      <c r="F151" s="286"/>
      <c r="G151" s="286"/>
      <c r="H151" s="286"/>
      <c r="I151" s="325">
        <v>841.19247000000007</v>
      </c>
      <c r="J151" s="325">
        <v>553.16835999999989</v>
      </c>
      <c r="K151" s="325">
        <v>137.17070000000001</v>
      </c>
      <c r="L151" s="325">
        <v>170000</v>
      </c>
      <c r="M151" s="325">
        <v>37020.768469999981</v>
      </c>
      <c r="N151" s="287"/>
      <c r="O151" s="287"/>
      <c r="P151" s="247"/>
      <c r="S151" s="353"/>
      <c r="T151" s="353"/>
    </row>
    <row r="152" spans="1:20" ht="45" x14ac:dyDescent="0.25">
      <c r="A152" s="116">
        <v>138</v>
      </c>
      <c r="B152" s="285" t="s">
        <v>508</v>
      </c>
      <c r="C152" s="325">
        <f>J152+K152+L152+M152</f>
        <v>23686.569999999996</v>
      </c>
      <c r="D152" s="287"/>
      <c r="E152" s="286"/>
      <c r="F152" s="286"/>
      <c r="G152" s="286"/>
      <c r="H152" s="286"/>
      <c r="I152" s="287"/>
      <c r="J152" s="325">
        <v>1059.80178</v>
      </c>
      <c r="K152" s="325">
        <v>38.291260000000001</v>
      </c>
      <c r="L152" s="325">
        <v>1699.77611</v>
      </c>
      <c r="M152" s="325">
        <v>20888.700849999997</v>
      </c>
      <c r="N152" s="287"/>
      <c r="O152" s="287"/>
      <c r="P152" s="247"/>
      <c r="S152" s="353"/>
      <c r="T152" s="353"/>
    </row>
    <row r="153" spans="1:20" ht="45" x14ac:dyDescent="0.25">
      <c r="A153" s="116">
        <v>139</v>
      </c>
      <c r="B153" s="285" t="s">
        <v>511</v>
      </c>
      <c r="C153" s="286">
        <v>244289</v>
      </c>
      <c r="D153" s="287"/>
      <c r="E153" s="286"/>
      <c r="F153" s="286"/>
      <c r="G153" s="286"/>
      <c r="H153" s="286"/>
      <c r="I153" s="287"/>
      <c r="J153" s="287"/>
      <c r="K153" s="287"/>
      <c r="L153" s="287"/>
      <c r="M153" s="287"/>
      <c r="N153" s="287">
        <v>8469.7308565112307</v>
      </c>
      <c r="O153" s="287">
        <v>126784.3386451862</v>
      </c>
      <c r="P153" s="247">
        <v>109034.4579266408</v>
      </c>
      <c r="S153" s="353"/>
      <c r="T153" s="353"/>
    </row>
    <row r="154" spans="1:20" ht="45" x14ac:dyDescent="0.25">
      <c r="A154" s="116">
        <v>140</v>
      </c>
      <c r="B154" s="285" t="s">
        <v>514</v>
      </c>
      <c r="C154" s="286">
        <v>270400</v>
      </c>
      <c r="D154" s="287"/>
      <c r="E154" s="286"/>
      <c r="F154" s="286"/>
      <c r="G154" s="286"/>
      <c r="H154" s="286"/>
      <c r="I154" s="287"/>
      <c r="J154" s="287"/>
      <c r="K154" s="287"/>
      <c r="L154" s="287"/>
      <c r="M154" s="287"/>
      <c r="N154" s="287">
        <v>13500</v>
      </c>
      <c r="O154" s="287">
        <v>177691.19142408529</v>
      </c>
      <c r="P154" s="247">
        <v>79208.521253514686</v>
      </c>
      <c r="S154" s="353"/>
      <c r="T154" s="353"/>
    </row>
    <row r="155" spans="1:20" ht="33.75" x14ac:dyDescent="0.25">
      <c r="A155" s="116">
        <v>141</v>
      </c>
      <c r="B155" s="285" t="s">
        <v>517</v>
      </c>
      <c r="C155" s="286">
        <v>42295</v>
      </c>
      <c r="D155" s="287"/>
      <c r="E155" s="286"/>
      <c r="F155" s="286"/>
      <c r="G155" s="286"/>
      <c r="H155" s="286"/>
      <c r="I155" s="287"/>
      <c r="J155" s="287"/>
      <c r="K155" s="287"/>
      <c r="L155" s="287"/>
      <c r="M155" s="287"/>
      <c r="N155" s="287"/>
      <c r="O155" s="287"/>
      <c r="P155" s="247">
        <v>42295</v>
      </c>
      <c r="S155" s="353"/>
      <c r="T155" s="353"/>
    </row>
    <row r="156" spans="1:20" ht="33.75" x14ac:dyDescent="0.25">
      <c r="A156" s="116">
        <v>142</v>
      </c>
      <c r="B156" s="285" t="s">
        <v>520</v>
      </c>
      <c r="C156" s="286">
        <v>69666</v>
      </c>
      <c r="D156" s="287"/>
      <c r="E156" s="286"/>
      <c r="F156" s="286"/>
      <c r="G156" s="286"/>
      <c r="H156" s="286"/>
      <c r="I156" s="287"/>
      <c r="J156" s="287"/>
      <c r="K156" s="287"/>
      <c r="L156" s="325">
        <v>877.13974000000007</v>
      </c>
      <c r="M156" s="325"/>
      <c r="O156" s="287"/>
      <c r="P156" s="325">
        <v>68789.043713480001</v>
      </c>
      <c r="S156" s="353"/>
      <c r="T156" s="353"/>
    </row>
    <row r="157" spans="1:20" ht="33.75" x14ac:dyDescent="0.25">
      <c r="A157" s="116">
        <v>143</v>
      </c>
      <c r="B157" s="285" t="s">
        <v>1476</v>
      </c>
      <c r="C157" s="286">
        <v>149114.75</v>
      </c>
      <c r="D157" s="287"/>
      <c r="E157" s="286"/>
      <c r="F157" s="286"/>
      <c r="G157" s="286"/>
      <c r="H157" s="286"/>
      <c r="I157" s="287"/>
      <c r="J157" s="287"/>
      <c r="K157" s="325">
        <v>41.052520000000001</v>
      </c>
      <c r="L157" s="325">
        <v>5196.3745199999994</v>
      </c>
      <c r="M157" s="325">
        <v>64363.359153800367</v>
      </c>
      <c r="N157" s="287">
        <v>47738.773593039135</v>
      </c>
      <c r="O157" s="287">
        <v>31775.190213160498</v>
      </c>
      <c r="P157" s="247"/>
      <c r="R157" s="250"/>
      <c r="S157" s="353"/>
      <c r="T157" s="353"/>
    </row>
    <row r="158" spans="1:20" ht="56.25" x14ac:dyDescent="0.25">
      <c r="A158" s="116">
        <v>144</v>
      </c>
      <c r="B158" s="285" t="s">
        <v>1477</v>
      </c>
      <c r="C158" s="286">
        <v>25730</v>
      </c>
      <c r="D158" s="287"/>
      <c r="E158" s="286"/>
      <c r="F158" s="286"/>
      <c r="G158" s="286"/>
      <c r="H158" s="286"/>
      <c r="I158" s="287"/>
      <c r="J158" s="287"/>
      <c r="K158" s="325">
        <v>845.60005000000001</v>
      </c>
      <c r="L158" s="325">
        <v>24884.836309999999</v>
      </c>
      <c r="M158" s="325"/>
      <c r="N158" s="287"/>
      <c r="O158" s="287"/>
      <c r="P158" s="247"/>
      <c r="S158" s="353"/>
      <c r="T158" s="353"/>
    </row>
    <row r="159" spans="1:20" ht="33.75" x14ac:dyDescent="0.25">
      <c r="A159" s="116">
        <v>145</v>
      </c>
      <c r="B159" s="285" t="s">
        <v>531</v>
      </c>
      <c r="C159" s="286">
        <v>18473</v>
      </c>
      <c r="D159" s="287"/>
      <c r="E159" s="286"/>
      <c r="F159" s="286"/>
      <c r="G159" s="286"/>
      <c r="H159" s="286"/>
      <c r="I159" s="287"/>
      <c r="J159" s="287"/>
      <c r="K159" s="325">
        <v>18.223130000000001</v>
      </c>
      <c r="L159" s="325">
        <v>1442.04647</v>
      </c>
      <c r="M159" s="325">
        <v>17012.551215203799</v>
      </c>
      <c r="N159" s="287"/>
      <c r="O159" s="287"/>
      <c r="P159" s="247"/>
      <c r="S159" s="353"/>
      <c r="T159" s="353"/>
    </row>
    <row r="160" spans="1:20" ht="33.75" x14ac:dyDescent="0.25">
      <c r="A160" s="116">
        <v>146</v>
      </c>
      <c r="B160" s="285" t="s">
        <v>1478</v>
      </c>
      <c r="C160" s="286">
        <v>40901</v>
      </c>
      <c r="D160" s="287"/>
      <c r="E160" s="286"/>
      <c r="F160" s="286"/>
      <c r="G160" s="286"/>
      <c r="H160" s="286"/>
      <c r="I160" s="287"/>
      <c r="J160" s="287"/>
      <c r="K160" s="325">
        <v>70.131419999999991</v>
      </c>
      <c r="L160" s="325">
        <v>2193.9391599999994</v>
      </c>
      <c r="M160" s="325">
        <v>38636.909590000003</v>
      </c>
      <c r="N160" s="287"/>
      <c r="O160" s="287"/>
      <c r="P160" s="247"/>
      <c r="S160" s="353"/>
      <c r="T160" s="353"/>
    </row>
    <row r="161" spans="1:20" ht="56.25" x14ac:dyDescent="0.25">
      <c r="A161" s="116">
        <v>147</v>
      </c>
      <c r="B161" s="285" t="s">
        <v>1479</v>
      </c>
      <c r="C161" s="286">
        <v>13368</v>
      </c>
      <c r="D161" s="287"/>
      <c r="E161" s="286"/>
      <c r="F161" s="286"/>
      <c r="G161" s="286"/>
      <c r="H161" s="286"/>
      <c r="I161" s="287"/>
      <c r="J161" s="287"/>
      <c r="K161" s="325">
        <v>438.04851000000002</v>
      </c>
      <c r="L161" s="325">
        <v>806.69724999999994</v>
      </c>
      <c r="M161" s="325">
        <v>12123.419330000001</v>
      </c>
      <c r="N161" s="287"/>
      <c r="O161" s="287"/>
      <c r="P161" s="247"/>
      <c r="S161" s="353"/>
      <c r="T161" s="353"/>
    </row>
    <row r="162" spans="1:20" ht="67.5" x14ac:dyDescent="0.25">
      <c r="A162" s="116">
        <v>148</v>
      </c>
      <c r="B162" s="285" t="s">
        <v>1480</v>
      </c>
      <c r="C162" s="286">
        <v>25343</v>
      </c>
      <c r="D162" s="287"/>
      <c r="E162" s="286"/>
      <c r="F162" s="286"/>
      <c r="G162" s="286"/>
      <c r="H162" s="286"/>
      <c r="I162" s="287"/>
      <c r="J162" s="287"/>
      <c r="K162" s="325">
        <v>40.31176</v>
      </c>
      <c r="L162" s="325">
        <v>1776.7738899999999</v>
      </c>
      <c r="M162" s="325">
        <v>23525.724539999999</v>
      </c>
      <c r="N162" s="287"/>
      <c r="O162" s="287"/>
      <c r="P162" s="247"/>
      <c r="S162" s="353"/>
      <c r="T162" s="353"/>
    </row>
    <row r="163" spans="1:20" ht="45" x14ac:dyDescent="0.25">
      <c r="A163" s="116">
        <v>149</v>
      </c>
      <c r="B163" s="285" t="s">
        <v>542</v>
      </c>
      <c r="C163" s="286">
        <v>13368</v>
      </c>
      <c r="D163" s="287"/>
      <c r="E163" s="286"/>
      <c r="F163" s="286"/>
      <c r="G163" s="286"/>
      <c r="H163" s="286"/>
      <c r="I163" s="287"/>
      <c r="J163" s="287"/>
      <c r="K163" s="287"/>
      <c r="L163" s="287"/>
      <c r="M163" s="287"/>
      <c r="N163" s="287"/>
      <c r="O163" s="287"/>
      <c r="P163" s="286">
        <f>C163</f>
        <v>13368</v>
      </c>
      <c r="S163" s="353"/>
      <c r="T163" s="353"/>
    </row>
    <row r="164" spans="1:20" ht="33.75" x14ac:dyDescent="0.25">
      <c r="A164" s="116">
        <v>150</v>
      </c>
      <c r="B164" s="285" t="s">
        <v>543</v>
      </c>
      <c r="C164" s="286">
        <v>26563</v>
      </c>
      <c r="D164" s="287"/>
      <c r="E164" s="286"/>
      <c r="F164" s="286"/>
      <c r="G164" s="286"/>
      <c r="H164" s="286"/>
      <c r="I164" s="287"/>
      <c r="J164" s="287"/>
      <c r="K164" s="287"/>
      <c r="L164" s="287"/>
      <c r="M164" s="287"/>
      <c r="N164" s="287"/>
      <c r="O164" s="287"/>
      <c r="P164" s="286">
        <f>C164</f>
        <v>26563</v>
      </c>
      <c r="S164" s="353"/>
      <c r="T164" s="353"/>
    </row>
    <row r="165" spans="1:20" ht="45" x14ac:dyDescent="0.25">
      <c r="A165" s="116">
        <v>151</v>
      </c>
      <c r="B165" s="285" t="s">
        <v>544</v>
      </c>
      <c r="C165" s="286">
        <v>17892</v>
      </c>
      <c r="D165" s="287"/>
      <c r="E165" s="286"/>
      <c r="F165" s="286"/>
      <c r="G165" s="286"/>
      <c r="H165" s="286"/>
      <c r="I165" s="287"/>
      <c r="J165" s="287"/>
      <c r="K165" s="287"/>
      <c r="L165" s="287"/>
      <c r="M165" s="287"/>
      <c r="N165" s="287"/>
      <c r="O165" s="287"/>
      <c r="P165" s="286">
        <f>C165</f>
        <v>17892</v>
      </c>
      <c r="S165" s="353"/>
      <c r="T165" s="353"/>
    </row>
    <row r="166" spans="1:20" ht="45" x14ac:dyDescent="0.25">
      <c r="A166" s="116">
        <v>152</v>
      </c>
      <c r="B166" s="285" t="s">
        <v>546</v>
      </c>
      <c r="C166" s="286">
        <v>19529</v>
      </c>
      <c r="D166" s="287"/>
      <c r="E166" s="286"/>
      <c r="F166" s="286"/>
      <c r="G166" s="286"/>
      <c r="H166" s="286"/>
      <c r="I166" s="287"/>
      <c r="J166" s="287"/>
      <c r="K166" s="287"/>
      <c r="L166" s="287"/>
      <c r="M166" s="287"/>
      <c r="N166" s="287"/>
      <c r="O166" s="287"/>
      <c r="P166" s="247">
        <f>C166</f>
        <v>19529</v>
      </c>
      <c r="S166" s="353"/>
      <c r="T166" s="353"/>
    </row>
    <row r="167" spans="1:20" ht="67.5" x14ac:dyDescent="0.25">
      <c r="A167" s="116">
        <v>153</v>
      </c>
      <c r="B167" s="285" t="s">
        <v>1369</v>
      </c>
      <c r="C167" s="286">
        <v>14382</v>
      </c>
      <c r="D167" s="287"/>
      <c r="E167" s="286"/>
      <c r="F167" s="286"/>
      <c r="G167" s="286"/>
      <c r="H167" s="286"/>
      <c r="I167" s="287"/>
      <c r="J167" s="287"/>
      <c r="K167" s="325">
        <v>347.48170000000005</v>
      </c>
      <c r="L167" s="325">
        <v>245.52</v>
      </c>
      <c r="M167" s="325">
        <v>13789.190438550499</v>
      </c>
      <c r="N167" s="287"/>
      <c r="O167" s="287"/>
      <c r="P167" s="247"/>
      <c r="S167" s="353"/>
      <c r="T167" s="353"/>
    </row>
    <row r="168" spans="1:20" ht="67.5" x14ac:dyDescent="0.25">
      <c r="A168" s="116">
        <v>154</v>
      </c>
      <c r="B168" s="285" t="s">
        <v>1481</v>
      </c>
      <c r="C168" s="286">
        <v>63834</v>
      </c>
      <c r="D168" s="287"/>
      <c r="E168" s="286"/>
      <c r="F168" s="286"/>
      <c r="G168" s="286"/>
      <c r="H168" s="286"/>
      <c r="I168" s="287"/>
      <c r="J168" s="287"/>
      <c r="K168" s="325">
        <v>713.14103999999998</v>
      </c>
      <c r="L168" s="325">
        <v>63120.73115</v>
      </c>
      <c r="M168" s="325"/>
      <c r="N168" s="287"/>
      <c r="O168" s="287"/>
      <c r="P168" s="247"/>
      <c r="S168" s="353"/>
      <c r="T168" s="353"/>
    </row>
    <row r="169" spans="1:20" x14ac:dyDescent="0.25">
      <c r="A169" s="116">
        <v>155</v>
      </c>
      <c r="B169" s="285" t="s">
        <v>644</v>
      </c>
      <c r="C169" s="286">
        <v>53009.56</v>
      </c>
      <c r="D169" s="287"/>
      <c r="E169" s="286"/>
      <c r="F169" s="286"/>
      <c r="G169" s="286"/>
      <c r="H169" s="286"/>
      <c r="I169" s="287"/>
      <c r="J169" s="287"/>
      <c r="K169" s="287"/>
      <c r="L169" s="287"/>
      <c r="M169" s="287"/>
      <c r="N169" s="287"/>
      <c r="O169" s="287"/>
      <c r="P169" s="247"/>
      <c r="S169" s="353"/>
      <c r="T169" s="353"/>
    </row>
    <row r="170" spans="1:20" x14ac:dyDescent="0.25">
      <c r="A170" s="116">
        <v>156</v>
      </c>
      <c r="B170" s="285" t="s">
        <v>646</v>
      </c>
      <c r="C170" s="286">
        <v>3619221.53</v>
      </c>
      <c r="D170" s="287"/>
      <c r="E170" s="286">
        <v>166178.04999999999</v>
      </c>
      <c r="F170" s="286">
        <v>174320.77</v>
      </c>
      <c r="G170" s="286">
        <v>1085669.77</v>
      </c>
      <c r="H170" s="286">
        <v>2193052.94</v>
      </c>
      <c r="I170" s="287"/>
      <c r="J170" s="287"/>
      <c r="K170" s="287"/>
      <c r="L170" s="287"/>
      <c r="M170" s="287"/>
      <c r="N170" s="287"/>
      <c r="O170" s="287"/>
      <c r="P170" s="247"/>
      <c r="S170" s="353"/>
      <c r="T170" s="353"/>
    </row>
    <row r="171" spans="1:20" x14ac:dyDescent="0.25">
      <c r="A171" s="116">
        <v>157</v>
      </c>
      <c r="B171" s="285" t="s">
        <v>648</v>
      </c>
      <c r="C171" s="286">
        <v>3122529.25</v>
      </c>
      <c r="D171" s="287"/>
      <c r="E171" s="286">
        <v>143372.22</v>
      </c>
      <c r="F171" s="286">
        <v>150397.46</v>
      </c>
      <c r="G171" s="286">
        <v>936675.36</v>
      </c>
      <c r="H171" s="286">
        <v>1892084.22</v>
      </c>
      <c r="I171" s="287"/>
      <c r="J171" s="287"/>
      <c r="K171" s="287"/>
      <c r="L171" s="287"/>
      <c r="M171" s="287"/>
      <c r="N171" s="287"/>
      <c r="O171" s="287"/>
      <c r="P171" s="247"/>
      <c r="S171" s="353"/>
      <c r="T171" s="353"/>
    </row>
    <row r="172" spans="1:20" x14ac:dyDescent="0.25">
      <c r="A172" s="116">
        <v>158</v>
      </c>
      <c r="B172" s="285" t="s">
        <v>649</v>
      </c>
      <c r="C172" s="286">
        <v>17693239.600000001</v>
      </c>
      <c r="D172" s="287"/>
      <c r="E172" s="286">
        <v>812392.39</v>
      </c>
      <c r="F172" s="286">
        <v>852199.62</v>
      </c>
      <c r="G172" s="286">
        <v>5307499.2</v>
      </c>
      <c r="H172" s="286">
        <v>10721148.4</v>
      </c>
      <c r="I172" s="287"/>
      <c r="J172" s="287"/>
      <c r="K172" s="287"/>
      <c r="L172" s="287"/>
      <c r="M172" s="287"/>
      <c r="N172" s="287"/>
      <c r="O172" s="287"/>
      <c r="P172" s="247"/>
      <c r="S172" s="353"/>
      <c r="T172" s="353"/>
    </row>
    <row r="173" spans="1:20" x14ac:dyDescent="0.25">
      <c r="A173" s="116">
        <v>159</v>
      </c>
      <c r="B173" s="285" t="s">
        <v>651</v>
      </c>
      <c r="C173" s="286">
        <v>5173499.7699999996</v>
      </c>
      <c r="D173" s="287"/>
      <c r="E173" s="286">
        <v>237543.37</v>
      </c>
      <c r="F173" s="286">
        <v>249183</v>
      </c>
      <c r="G173" s="286">
        <v>1551911.72</v>
      </c>
      <c r="H173" s="286">
        <v>3134861.68</v>
      </c>
      <c r="I173" s="287"/>
      <c r="J173" s="287"/>
      <c r="K173" s="287"/>
      <c r="L173" s="287"/>
      <c r="M173" s="287"/>
      <c r="N173" s="287"/>
      <c r="O173" s="287"/>
      <c r="P173" s="247"/>
      <c r="S173" s="353"/>
      <c r="T173" s="353"/>
    </row>
    <row r="174" spans="1:20" x14ac:dyDescent="0.25">
      <c r="A174" s="116">
        <v>160</v>
      </c>
      <c r="B174" s="285" t="s">
        <v>653</v>
      </c>
      <c r="C174" s="286">
        <v>585236.06000000006</v>
      </c>
      <c r="D174" s="287"/>
      <c r="E174" s="286">
        <v>26871.360000000001</v>
      </c>
      <c r="F174" s="286">
        <v>28188.05</v>
      </c>
      <c r="G174" s="286">
        <v>175555.18</v>
      </c>
      <c r="H174" s="286">
        <v>354621.47</v>
      </c>
      <c r="I174" s="287"/>
      <c r="J174" s="287"/>
      <c r="K174" s="287"/>
      <c r="L174" s="287"/>
      <c r="M174" s="287"/>
      <c r="N174" s="287"/>
      <c r="O174" s="287"/>
      <c r="P174" s="247"/>
      <c r="S174" s="353"/>
      <c r="T174" s="353"/>
    </row>
    <row r="175" spans="1:20" x14ac:dyDescent="0.25">
      <c r="A175" s="116">
        <v>161</v>
      </c>
      <c r="B175" s="285" t="s">
        <v>654</v>
      </c>
      <c r="C175" s="287"/>
      <c r="D175" s="287"/>
      <c r="E175" s="287"/>
      <c r="F175" s="287"/>
      <c r="G175" s="287"/>
      <c r="H175" s="287"/>
      <c r="I175" s="287"/>
      <c r="J175" s="287"/>
      <c r="K175" s="287"/>
      <c r="L175" s="287"/>
      <c r="M175" s="287"/>
      <c r="N175" s="287"/>
      <c r="O175" s="287"/>
      <c r="P175" s="247"/>
      <c r="S175" s="353"/>
      <c r="T175" s="353"/>
    </row>
    <row r="176" spans="1:20" x14ac:dyDescent="0.25">
      <c r="A176" s="116">
        <v>162</v>
      </c>
      <c r="B176" s="285" t="s">
        <v>655</v>
      </c>
      <c r="C176" s="287"/>
      <c r="D176" s="287"/>
      <c r="E176" s="287"/>
      <c r="F176" s="287"/>
      <c r="G176" s="287"/>
      <c r="H176" s="287"/>
      <c r="I176" s="287"/>
      <c r="J176" s="287"/>
      <c r="K176" s="287"/>
      <c r="L176" s="287"/>
      <c r="M176" s="287"/>
      <c r="N176" s="287"/>
      <c r="O176" s="287"/>
      <c r="P176" s="247"/>
      <c r="S176" s="353"/>
      <c r="T176" s="353"/>
    </row>
    <row r="177" spans="1:20" ht="22.5" x14ac:dyDescent="0.25">
      <c r="A177" s="116">
        <v>163</v>
      </c>
      <c r="B177" s="285" t="s">
        <v>656</v>
      </c>
      <c r="C177" s="286">
        <v>195645.07</v>
      </c>
      <c r="D177" s="287"/>
      <c r="E177" s="287"/>
      <c r="F177" s="287"/>
      <c r="G177" s="287"/>
      <c r="H177" s="287"/>
      <c r="I177" s="286">
        <v>8987.86</v>
      </c>
      <c r="J177" s="286">
        <v>9383.32</v>
      </c>
      <c r="K177" s="286">
        <v>57932.639999999999</v>
      </c>
      <c r="L177" s="286">
        <v>119341.25</v>
      </c>
      <c r="M177" s="287"/>
      <c r="N177" s="287"/>
      <c r="O177" s="287"/>
      <c r="P177" s="247"/>
      <c r="S177" s="353"/>
      <c r="T177" s="353"/>
    </row>
    <row r="178" spans="1:20" ht="45" x14ac:dyDescent="0.25">
      <c r="A178" s="116">
        <v>164</v>
      </c>
      <c r="B178" s="285" t="s">
        <v>1316</v>
      </c>
      <c r="C178" s="286">
        <v>0</v>
      </c>
      <c r="D178" s="287"/>
      <c r="E178" s="287"/>
      <c r="F178" s="287"/>
      <c r="G178" s="287"/>
      <c r="H178" s="287"/>
      <c r="I178" s="286"/>
      <c r="J178" s="286"/>
      <c r="K178" s="286"/>
      <c r="L178" s="286"/>
      <c r="M178" s="287"/>
      <c r="N178" s="287"/>
      <c r="O178" s="287"/>
      <c r="P178" s="247"/>
      <c r="S178" s="353"/>
      <c r="T178" s="353"/>
    </row>
    <row r="179" spans="1:20" ht="45" x14ac:dyDescent="0.25">
      <c r="A179" s="116">
        <v>165</v>
      </c>
      <c r="B179" s="285" t="s">
        <v>1115</v>
      </c>
      <c r="C179" s="286">
        <v>3988.05</v>
      </c>
      <c r="D179" s="287"/>
      <c r="E179" s="287"/>
      <c r="F179" s="287"/>
      <c r="G179" s="287"/>
      <c r="H179" s="287"/>
      <c r="I179" s="286">
        <v>183.21</v>
      </c>
      <c r="J179" s="286">
        <v>191.27</v>
      </c>
      <c r="K179" s="286">
        <v>1180.9100000000001</v>
      </c>
      <c r="L179" s="286">
        <v>2432.67</v>
      </c>
      <c r="M179" s="287"/>
      <c r="N179" s="287"/>
      <c r="O179" s="287"/>
      <c r="P179" s="247"/>
      <c r="S179" s="353"/>
      <c r="T179" s="353"/>
    </row>
    <row r="180" spans="1:20" ht="67.5" x14ac:dyDescent="0.25">
      <c r="A180" s="116">
        <v>166</v>
      </c>
      <c r="B180" s="285" t="s">
        <v>1482</v>
      </c>
      <c r="C180" s="286">
        <v>104882.39</v>
      </c>
      <c r="D180" s="287"/>
      <c r="E180" s="287"/>
      <c r="F180" s="287"/>
      <c r="G180" s="287"/>
      <c r="H180" s="287"/>
      <c r="I180" s="286">
        <v>4818.26</v>
      </c>
      <c r="J180" s="286">
        <v>5030.26</v>
      </c>
      <c r="K180" s="286">
        <v>31056.82</v>
      </c>
      <c r="L180" s="286">
        <v>63977.05</v>
      </c>
      <c r="M180" s="287"/>
      <c r="N180" s="287"/>
      <c r="O180" s="287"/>
      <c r="P180" s="247"/>
      <c r="S180" s="353"/>
      <c r="T180" s="353"/>
    </row>
    <row r="181" spans="1:20" ht="67.5" x14ac:dyDescent="0.25">
      <c r="A181" s="116">
        <v>167</v>
      </c>
      <c r="B181" s="285" t="s">
        <v>1483</v>
      </c>
      <c r="C181" s="286">
        <v>352161.13</v>
      </c>
      <c r="D181" s="287"/>
      <c r="E181" s="287"/>
      <c r="F181" s="287"/>
      <c r="G181" s="287"/>
      <c r="H181" s="287"/>
      <c r="I181" s="286">
        <v>16178.15</v>
      </c>
      <c r="J181" s="286">
        <v>16889.98</v>
      </c>
      <c r="K181" s="286">
        <v>104278.76</v>
      </c>
      <c r="L181" s="286">
        <v>214814.24</v>
      </c>
      <c r="M181" s="287"/>
      <c r="N181" s="287"/>
      <c r="O181" s="287"/>
      <c r="P181" s="247"/>
      <c r="S181" s="353"/>
      <c r="T181" s="353"/>
    </row>
    <row r="182" spans="1:20" ht="78.75" x14ac:dyDescent="0.25">
      <c r="A182" s="116">
        <v>168</v>
      </c>
      <c r="B182" s="285" t="s">
        <v>1484</v>
      </c>
      <c r="C182" s="286">
        <v>20137.419999999998</v>
      </c>
      <c r="D182" s="287"/>
      <c r="E182" s="287"/>
      <c r="F182" s="287"/>
      <c r="G182" s="287"/>
      <c r="H182" s="287"/>
      <c r="I182" s="286">
        <v>925.11</v>
      </c>
      <c r="J182" s="286">
        <v>965.81</v>
      </c>
      <c r="K182" s="286">
        <v>5962.91</v>
      </c>
      <c r="L182" s="286">
        <v>12283.59</v>
      </c>
      <c r="M182" s="287"/>
      <c r="N182" s="287"/>
      <c r="O182" s="287"/>
      <c r="P182" s="247"/>
      <c r="S182" s="353"/>
      <c r="T182" s="353"/>
    </row>
    <row r="183" spans="1:20" ht="45" x14ac:dyDescent="0.25">
      <c r="A183" s="116">
        <v>169</v>
      </c>
      <c r="B183" s="285" t="s">
        <v>1485</v>
      </c>
      <c r="C183" s="286">
        <v>1095612.42</v>
      </c>
      <c r="D183" s="287"/>
      <c r="E183" s="287"/>
      <c r="F183" s="287"/>
      <c r="G183" s="287"/>
      <c r="H183" s="287"/>
      <c r="I183" s="286">
        <v>50332.01</v>
      </c>
      <c r="J183" s="286">
        <v>52546.62</v>
      </c>
      <c r="K183" s="286">
        <v>324422.81</v>
      </c>
      <c r="L183" s="286">
        <v>668310.98</v>
      </c>
      <c r="M183" s="287"/>
      <c r="N183" s="287"/>
      <c r="O183" s="287"/>
      <c r="P183" s="247"/>
      <c r="S183" s="353"/>
      <c r="T183" s="353"/>
    </row>
    <row r="184" spans="1:20" ht="67.5" x14ac:dyDescent="0.25">
      <c r="A184" s="116">
        <v>170</v>
      </c>
      <c r="B184" s="285" t="s">
        <v>663</v>
      </c>
      <c r="C184" s="286">
        <v>97285.84</v>
      </c>
      <c r="D184" s="287"/>
      <c r="E184" s="287"/>
      <c r="F184" s="287"/>
      <c r="G184" s="287"/>
      <c r="H184" s="287"/>
      <c r="I184" s="286">
        <v>4469.2700000000004</v>
      </c>
      <c r="J184" s="286">
        <v>4665.92</v>
      </c>
      <c r="K184" s="286">
        <v>28807.4</v>
      </c>
      <c r="L184" s="286">
        <v>59343.25</v>
      </c>
      <c r="M184" s="287"/>
      <c r="N184" s="287"/>
      <c r="O184" s="287"/>
      <c r="P184" s="277"/>
      <c r="S184" s="353"/>
      <c r="T184" s="353"/>
    </row>
    <row r="185" spans="1:20" ht="45" x14ac:dyDescent="0.25">
      <c r="A185" s="116">
        <v>171</v>
      </c>
      <c r="B185" s="285" t="s">
        <v>1486</v>
      </c>
      <c r="C185" s="286">
        <v>267279</v>
      </c>
      <c r="D185" s="287"/>
      <c r="E185" s="287"/>
      <c r="F185" s="287"/>
      <c r="G185" s="287"/>
      <c r="H185" s="287"/>
      <c r="I185" s="286"/>
      <c r="J185" s="286"/>
      <c r="K185" s="286"/>
      <c r="L185" s="286">
        <v>89093</v>
      </c>
      <c r="M185" s="287">
        <v>89093</v>
      </c>
      <c r="N185" s="287">
        <v>89093</v>
      </c>
      <c r="O185" s="287"/>
      <c r="P185" s="247"/>
      <c r="S185" s="353"/>
      <c r="T185" s="353"/>
    </row>
    <row r="186" spans="1:20" ht="33.75" x14ac:dyDescent="0.25">
      <c r="A186" s="116">
        <v>172</v>
      </c>
      <c r="B186" s="285" t="s">
        <v>1399</v>
      </c>
      <c r="C186" s="286">
        <v>1456</v>
      </c>
      <c r="D186" s="287"/>
      <c r="E186" s="287"/>
      <c r="F186" s="287"/>
      <c r="G186" s="287"/>
      <c r="H186" s="287"/>
      <c r="I186" s="286"/>
      <c r="J186" s="286"/>
      <c r="K186" s="286"/>
      <c r="L186" s="286"/>
      <c r="M186" s="287"/>
      <c r="N186" s="287"/>
      <c r="O186" s="287"/>
      <c r="P186" s="247">
        <v>1456</v>
      </c>
      <c r="S186" s="353"/>
      <c r="T186" s="353"/>
    </row>
    <row r="187" spans="1:20" ht="33.75" x14ac:dyDescent="0.25">
      <c r="A187" s="116">
        <v>173</v>
      </c>
      <c r="B187" s="285" t="s">
        <v>1400</v>
      </c>
      <c r="C187" s="286">
        <v>240</v>
      </c>
      <c r="D187" s="287"/>
      <c r="E187" s="287"/>
      <c r="F187" s="287"/>
      <c r="G187" s="287"/>
      <c r="H187" s="287"/>
      <c r="I187" s="286"/>
      <c r="J187" s="286"/>
      <c r="K187" s="286"/>
      <c r="L187" s="286"/>
      <c r="M187" s="287"/>
      <c r="N187" s="287"/>
      <c r="O187" s="287"/>
      <c r="P187" s="247">
        <v>240</v>
      </c>
      <c r="S187" s="353"/>
      <c r="T187" s="353"/>
    </row>
    <row r="188" spans="1:20" ht="33.75" x14ac:dyDescent="0.25">
      <c r="A188" s="116">
        <v>174</v>
      </c>
      <c r="B188" s="285" t="s">
        <v>1401</v>
      </c>
      <c r="C188" s="286">
        <v>458</v>
      </c>
      <c r="D188" s="287"/>
      <c r="E188" s="287"/>
      <c r="F188" s="287"/>
      <c r="G188" s="287"/>
      <c r="H188" s="287"/>
      <c r="I188" s="286"/>
      <c r="J188" s="286"/>
      <c r="K188" s="286"/>
      <c r="L188" s="286"/>
      <c r="M188" s="287"/>
      <c r="N188" s="287"/>
      <c r="O188" s="287"/>
      <c r="P188" s="247">
        <v>458</v>
      </c>
      <c r="S188" s="353"/>
      <c r="T188" s="353"/>
    </row>
    <row r="189" spans="1:20" ht="33.75" x14ac:dyDescent="0.25">
      <c r="A189" s="116">
        <v>175</v>
      </c>
      <c r="B189" s="285" t="s">
        <v>1402</v>
      </c>
      <c r="C189" s="286">
        <v>454</v>
      </c>
      <c r="D189" s="287"/>
      <c r="E189" s="287"/>
      <c r="F189" s="287"/>
      <c r="G189" s="287"/>
      <c r="H189" s="287"/>
      <c r="I189" s="286"/>
      <c r="J189" s="286"/>
      <c r="K189" s="286"/>
      <c r="L189" s="286"/>
      <c r="M189" s="287"/>
      <c r="N189" s="287"/>
      <c r="O189" s="287"/>
      <c r="P189" s="247">
        <v>454</v>
      </c>
      <c r="S189" s="353"/>
      <c r="T189" s="353"/>
    </row>
    <row r="190" spans="1:20" ht="33.75" x14ac:dyDescent="0.25">
      <c r="A190" s="116">
        <v>176</v>
      </c>
      <c r="B190" s="289" t="s">
        <v>1403</v>
      </c>
      <c r="C190" s="299">
        <v>552</v>
      </c>
      <c r="D190" s="300"/>
      <c r="E190" s="300"/>
      <c r="F190" s="300"/>
      <c r="G190" s="300"/>
      <c r="H190" s="300"/>
      <c r="I190" s="299"/>
      <c r="J190" s="299"/>
      <c r="K190" s="299"/>
      <c r="L190" s="299"/>
      <c r="M190" s="300"/>
      <c r="N190" s="300"/>
      <c r="O190" s="300"/>
      <c r="P190" s="277">
        <v>552</v>
      </c>
      <c r="S190" s="353"/>
      <c r="T190" s="353"/>
    </row>
    <row r="191" spans="1:20" ht="56.25" x14ac:dyDescent="0.25">
      <c r="A191" s="116">
        <v>177</v>
      </c>
      <c r="B191" s="337" t="s">
        <v>1544</v>
      </c>
      <c r="C191" s="100">
        <v>204070</v>
      </c>
      <c r="D191" s="325">
        <v>148519.44252059999</v>
      </c>
      <c r="E191" s="325">
        <v>55550.7154094</v>
      </c>
      <c r="F191" s="325"/>
      <c r="G191" s="325"/>
      <c r="H191" s="325"/>
      <c r="I191" s="335"/>
      <c r="J191" s="335"/>
      <c r="K191" s="335"/>
      <c r="L191" s="335"/>
      <c r="M191" s="335"/>
      <c r="N191" s="335"/>
      <c r="O191" s="335"/>
      <c r="P191" s="335"/>
      <c r="S191" s="353"/>
      <c r="T191" s="353"/>
    </row>
    <row r="192" spans="1:20" ht="67.5" x14ac:dyDescent="0.25">
      <c r="A192" s="116">
        <v>178</v>
      </c>
      <c r="B192" s="337" t="s">
        <v>1545</v>
      </c>
      <c r="C192" s="286">
        <v>356581</v>
      </c>
      <c r="D192" s="325"/>
      <c r="E192" s="325">
        <v>15594.91735</v>
      </c>
      <c r="F192" s="325">
        <v>44739.696940000002</v>
      </c>
      <c r="G192" s="325">
        <v>294173.58048</v>
      </c>
      <c r="H192" s="325">
        <v>2072.3293899999999</v>
      </c>
      <c r="I192" s="286"/>
      <c r="J192" s="286"/>
      <c r="K192" s="286"/>
      <c r="L192" s="286"/>
      <c r="M192" s="287"/>
      <c r="N192" s="287"/>
      <c r="O192" s="287"/>
      <c r="P192" s="247"/>
      <c r="S192" s="353"/>
      <c r="T192" s="353"/>
    </row>
    <row r="193" spans="1:20" ht="45" x14ac:dyDescent="0.25">
      <c r="A193" s="116">
        <v>179</v>
      </c>
      <c r="B193" s="337" t="s">
        <v>1546</v>
      </c>
      <c r="C193" s="286">
        <v>20442</v>
      </c>
      <c r="D193" s="325"/>
      <c r="E193" s="325"/>
      <c r="F193" s="325">
        <v>20442.492590000002</v>
      </c>
      <c r="G193" s="325"/>
      <c r="H193" s="325"/>
      <c r="I193" s="286"/>
      <c r="J193" s="286"/>
      <c r="K193" s="286"/>
      <c r="L193" s="286"/>
      <c r="M193" s="287"/>
      <c r="N193" s="287"/>
      <c r="O193" s="287"/>
      <c r="P193" s="247"/>
      <c r="Q193" s="217">
        <f>SUM(C149:C193)</f>
        <v>34882592.727662005</v>
      </c>
      <c r="S193" s="353"/>
      <c r="T193" s="353"/>
    </row>
    <row r="194" spans="1:20" ht="15" customHeight="1" x14ac:dyDescent="0.25">
      <c r="A194" s="398" t="s">
        <v>665</v>
      </c>
      <c r="B194" s="395"/>
      <c r="C194" s="395"/>
      <c r="D194" s="395"/>
      <c r="E194" s="395"/>
      <c r="F194" s="395"/>
      <c r="G194" s="395"/>
      <c r="H194" s="395"/>
      <c r="I194" s="395"/>
      <c r="J194" s="395"/>
      <c r="K194" s="395"/>
      <c r="L194" s="395"/>
      <c r="M194" s="395"/>
      <c r="N194" s="395"/>
      <c r="O194" s="395"/>
      <c r="P194" s="399"/>
      <c r="S194" s="353"/>
      <c r="T194" s="353"/>
    </row>
    <row r="195" spans="1:20" ht="22.5" x14ac:dyDescent="0.25">
      <c r="A195" s="114">
        <v>180</v>
      </c>
      <c r="B195" s="285" t="s">
        <v>1317</v>
      </c>
      <c r="C195" s="210">
        <v>0</v>
      </c>
      <c r="D195" s="211"/>
      <c r="E195" s="211"/>
      <c r="F195" s="211"/>
      <c r="G195" s="211"/>
      <c r="H195" s="211"/>
      <c r="I195" s="210">
        <v>0</v>
      </c>
      <c r="J195" s="210">
        <v>0</v>
      </c>
      <c r="K195" s="210">
        <v>0</v>
      </c>
      <c r="L195" s="210">
        <v>0</v>
      </c>
      <c r="M195" s="211"/>
      <c r="N195" s="211"/>
      <c r="O195" s="260"/>
      <c r="P195" s="247"/>
      <c r="S195" s="353"/>
      <c r="T195" s="353"/>
    </row>
    <row r="196" spans="1:20" ht="33.75" x14ac:dyDescent="0.25">
      <c r="A196" s="116">
        <v>181</v>
      </c>
      <c r="B196" s="285" t="s">
        <v>1589</v>
      </c>
      <c r="C196" s="210">
        <v>61636.58</v>
      </c>
      <c r="D196" s="211"/>
      <c r="E196" s="211"/>
      <c r="F196" s="211"/>
      <c r="G196" s="211"/>
      <c r="H196" s="211"/>
      <c r="I196" s="210">
        <v>2831.56</v>
      </c>
      <c r="J196" s="210">
        <v>2956.15</v>
      </c>
      <c r="K196" s="210">
        <v>18251.259999999998</v>
      </c>
      <c r="L196" s="210">
        <v>37597.61</v>
      </c>
      <c r="M196" s="211"/>
      <c r="N196" s="211"/>
      <c r="O196" s="260"/>
      <c r="P196" s="247"/>
      <c r="S196" s="353"/>
      <c r="T196" s="353"/>
    </row>
    <row r="197" spans="1:20" ht="33.75" x14ac:dyDescent="0.25">
      <c r="A197" s="114">
        <v>182</v>
      </c>
      <c r="B197" s="285" t="s">
        <v>1492</v>
      </c>
      <c r="C197" s="210">
        <v>1646285.48</v>
      </c>
      <c r="D197" s="211"/>
      <c r="E197" s="211"/>
      <c r="F197" s="211"/>
      <c r="G197" s="211"/>
      <c r="H197" s="211"/>
      <c r="I197" s="210">
        <v>75629.710000000006</v>
      </c>
      <c r="J197" s="210">
        <v>78957.42</v>
      </c>
      <c r="K197" s="210">
        <v>487483.12</v>
      </c>
      <c r="L197" s="210">
        <v>1004215.23</v>
      </c>
      <c r="M197" s="211"/>
      <c r="N197" s="211"/>
      <c r="O197" s="260"/>
      <c r="P197" s="247"/>
      <c r="S197" s="353"/>
      <c r="T197" s="353"/>
    </row>
    <row r="198" spans="1:20" ht="33.75" x14ac:dyDescent="0.25">
      <c r="A198" s="116">
        <v>183</v>
      </c>
      <c r="B198" s="285" t="s">
        <v>1318</v>
      </c>
      <c r="C198" s="210">
        <v>67126.83</v>
      </c>
      <c r="D198" s="211"/>
      <c r="E198" s="211"/>
      <c r="F198" s="211"/>
      <c r="G198" s="211"/>
      <c r="H198" s="211"/>
      <c r="I198" s="210">
        <v>3083.78</v>
      </c>
      <c r="J198" s="210">
        <v>3219.47</v>
      </c>
      <c r="K198" s="210">
        <v>19876.990000000002</v>
      </c>
      <c r="L198" s="210">
        <v>40946.589999999997</v>
      </c>
      <c r="M198" s="211"/>
      <c r="N198" s="211"/>
      <c r="O198" s="260"/>
      <c r="P198" s="247"/>
      <c r="S198" s="353"/>
      <c r="T198" s="353"/>
    </row>
    <row r="199" spans="1:20" ht="33.75" x14ac:dyDescent="0.25">
      <c r="A199" s="114">
        <v>184</v>
      </c>
      <c r="B199" s="285" t="s">
        <v>673</v>
      </c>
      <c r="C199" s="210">
        <v>1076047.9099999999</v>
      </c>
      <c r="D199" s="211"/>
      <c r="E199" s="211"/>
      <c r="F199" s="211"/>
      <c r="G199" s="211"/>
      <c r="H199" s="211"/>
      <c r="I199" s="210">
        <v>49433.22</v>
      </c>
      <c r="J199" s="210">
        <v>51608.28</v>
      </c>
      <c r="K199" s="210">
        <v>318629.53999999998</v>
      </c>
      <c r="L199" s="210">
        <v>656376.86</v>
      </c>
      <c r="M199" s="211"/>
      <c r="N199" s="211"/>
      <c r="O199" s="260"/>
      <c r="P199" s="247"/>
      <c r="S199" s="353"/>
      <c r="T199" s="353"/>
    </row>
    <row r="200" spans="1:20" ht="67.5" x14ac:dyDescent="0.25">
      <c r="A200" s="116">
        <v>185</v>
      </c>
      <c r="B200" s="285" t="s">
        <v>1493</v>
      </c>
      <c r="C200" s="210">
        <v>215209.58</v>
      </c>
      <c r="D200" s="211"/>
      <c r="E200" s="211"/>
      <c r="F200" s="211"/>
      <c r="G200" s="211"/>
      <c r="H200" s="211"/>
      <c r="I200" s="210">
        <v>9886.64</v>
      </c>
      <c r="J200" s="210">
        <v>10321.66</v>
      </c>
      <c r="K200" s="210">
        <v>63725.91</v>
      </c>
      <c r="L200" s="210">
        <v>131275.37</v>
      </c>
      <c r="M200" s="211"/>
      <c r="N200" s="211"/>
      <c r="O200" s="260"/>
      <c r="P200" s="247"/>
      <c r="S200" s="353"/>
      <c r="T200" s="353"/>
    </row>
    <row r="201" spans="1:20" ht="78.75" x14ac:dyDescent="0.25">
      <c r="A201" s="114">
        <v>186</v>
      </c>
      <c r="B201" s="285" t="s">
        <v>1319</v>
      </c>
      <c r="C201" s="210">
        <v>0</v>
      </c>
      <c r="D201" s="211"/>
      <c r="E201" s="211"/>
      <c r="F201" s="211"/>
      <c r="G201" s="211"/>
      <c r="H201" s="211"/>
      <c r="I201" s="210">
        <v>0</v>
      </c>
      <c r="J201" s="210">
        <v>0</v>
      </c>
      <c r="K201" s="210">
        <v>0</v>
      </c>
      <c r="L201" s="210">
        <v>0</v>
      </c>
      <c r="M201" s="211"/>
      <c r="N201" s="211"/>
      <c r="O201" s="260"/>
      <c r="P201" s="247"/>
      <c r="S201" s="353"/>
      <c r="T201" s="353"/>
    </row>
    <row r="202" spans="1:20" ht="172.5" customHeight="1" x14ac:dyDescent="0.25">
      <c r="A202" s="116">
        <v>187</v>
      </c>
      <c r="B202" s="360" t="s">
        <v>1601</v>
      </c>
      <c r="C202" s="361">
        <v>278534.03779000003</v>
      </c>
      <c r="D202" s="213"/>
      <c r="E202" s="213"/>
      <c r="F202" s="362">
        <v>37267.919775138085</v>
      </c>
      <c r="G202" s="362">
        <v>241266.11801486195</v>
      </c>
      <c r="H202" s="213"/>
      <c r="I202" s="212"/>
      <c r="J202" s="212"/>
      <c r="K202" s="212"/>
      <c r="L202" s="212"/>
      <c r="M202" s="213"/>
      <c r="N202" s="213"/>
      <c r="O202" s="252"/>
      <c r="P202" s="247"/>
      <c r="R202" s="250"/>
      <c r="S202" s="353"/>
      <c r="T202" s="353"/>
    </row>
    <row r="203" spans="1:20" ht="22.5" x14ac:dyDescent="0.25">
      <c r="A203" s="114">
        <v>188</v>
      </c>
      <c r="B203" s="285" t="s">
        <v>1320</v>
      </c>
      <c r="C203" s="210">
        <v>17258.240000000002</v>
      </c>
      <c r="D203" s="211"/>
      <c r="E203" s="211"/>
      <c r="F203" s="211"/>
      <c r="G203" s="211"/>
      <c r="H203" s="211"/>
      <c r="I203" s="210">
        <v>792.84</v>
      </c>
      <c r="J203" s="210">
        <v>827.72</v>
      </c>
      <c r="K203" s="210">
        <v>5110.3500000000004</v>
      </c>
      <c r="L203" s="210">
        <v>10527.33</v>
      </c>
      <c r="M203" s="211"/>
      <c r="N203" s="211"/>
      <c r="O203" s="260"/>
      <c r="P203" s="247"/>
      <c r="S203" s="353"/>
      <c r="T203" s="353"/>
    </row>
    <row r="204" spans="1:20" ht="33.75" x14ac:dyDescent="0.25">
      <c r="A204" s="116">
        <v>189</v>
      </c>
      <c r="B204" s="285" t="s">
        <v>1321</v>
      </c>
      <c r="C204" s="210">
        <v>5547.29</v>
      </c>
      <c r="D204" s="211"/>
      <c r="E204" s="211"/>
      <c r="F204" s="211"/>
      <c r="G204" s="211"/>
      <c r="H204" s="211"/>
      <c r="I204" s="210">
        <v>254.84</v>
      </c>
      <c r="J204" s="210">
        <v>266.05</v>
      </c>
      <c r="K204" s="210">
        <v>1642.61</v>
      </c>
      <c r="L204" s="210">
        <v>3383.78</v>
      </c>
      <c r="M204" s="211"/>
      <c r="N204" s="211"/>
      <c r="O204" s="260"/>
      <c r="P204" s="247"/>
      <c r="S204" s="353"/>
      <c r="T204" s="353"/>
    </row>
    <row r="205" spans="1:20" ht="67.5" x14ac:dyDescent="0.25">
      <c r="A205" s="114">
        <v>190</v>
      </c>
      <c r="B205" s="285" t="s">
        <v>1322</v>
      </c>
      <c r="C205" s="210">
        <v>9861.85</v>
      </c>
      <c r="D205" s="211"/>
      <c r="E205" s="211"/>
      <c r="F205" s="211"/>
      <c r="G205" s="211"/>
      <c r="H205" s="211"/>
      <c r="I205" s="210">
        <v>453.05</v>
      </c>
      <c r="J205" s="210">
        <v>472.98</v>
      </c>
      <c r="K205" s="210">
        <v>2920.2</v>
      </c>
      <c r="L205" s="210">
        <v>6015.62</v>
      </c>
      <c r="M205" s="211"/>
      <c r="N205" s="211"/>
      <c r="O205" s="260"/>
      <c r="P205" s="247"/>
      <c r="S205" s="353"/>
      <c r="T205" s="353"/>
    </row>
    <row r="206" spans="1:20" ht="56.25" x14ac:dyDescent="0.25">
      <c r="A206" s="116">
        <v>191</v>
      </c>
      <c r="B206" s="285" t="s">
        <v>1323</v>
      </c>
      <c r="C206" s="210">
        <v>10478.219999999999</v>
      </c>
      <c r="D206" s="211"/>
      <c r="E206" s="211"/>
      <c r="F206" s="211"/>
      <c r="G206" s="211"/>
      <c r="H206" s="211"/>
      <c r="I206" s="210">
        <v>481.37</v>
      </c>
      <c r="J206" s="210">
        <v>502.55</v>
      </c>
      <c r="K206" s="210">
        <v>3102.71</v>
      </c>
      <c r="L206" s="210">
        <v>6391.59</v>
      </c>
      <c r="M206" s="211"/>
      <c r="N206" s="211"/>
      <c r="O206" s="260"/>
      <c r="P206" s="247"/>
      <c r="S206" s="353"/>
      <c r="T206" s="353"/>
    </row>
    <row r="207" spans="1:20" ht="56.25" x14ac:dyDescent="0.25">
      <c r="A207" s="114">
        <v>192</v>
      </c>
      <c r="B207" s="285" t="s">
        <v>1324</v>
      </c>
      <c r="C207" s="210">
        <v>10478.219999999999</v>
      </c>
      <c r="D207" s="211"/>
      <c r="E207" s="211"/>
      <c r="F207" s="211"/>
      <c r="G207" s="211"/>
      <c r="H207" s="211"/>
      <c r="I207" s="210">
        <v>481.37</v>
      </c>
      <c r="J207" s="210">
        <v>502.55</v>
      </c>
      <c r="K207" s="210">
        <v>3102.71</v>
      </c>
      <c r="L207" s="210">
        <v>6391.59</v>
      </c>
      <c r="M207" s="211"/>
      <c r="N207" s="211"/>
      <c r="O207" s="260"/>
      <c r="P207" s="247"/>
      <c r="S207" s="353"/>
      <c r="T207" s="353"/>
    </row>
    <row r="208" spans="1:20" ht="45" x14ac:dyDescent="0.25">
      <c r="A208" s="116">
        <v>193</v>
      </c>
      <c r="B208" s="285" t="s">
        <v>1325</v>
      </c>
      <c r="C208" s="210">
        <v>5127.5</v>
      </c>
      <c r="D208" s="211"/>
      <c r="E208" s="211"/>
      <c r="F208" s="211"/>
      <c r="G208" s="211"/>
      <c r="H208" s="211"/>
      <c r="I208" s="210">
        <v>235.56</v>
      </c>
      <c r="J208" s="210">
        <v>245.92</v>
      </c>
      <c r="K208" s="210">
        <v>1518.31</v>
      </c>
      <c r="L208" s="210">
        <v>3127.71</v>
      </c>
      <c r="M208" s="211"/>
      <c r="N208" s="211"/>
      <c r="O208" s="260"/>
      <c r="P208" s="247"/>
      <c r="S208" s="353"/>
      <c r="T208" s="353"/>
    </row>
    <row r="209" spans="1:20" ht="33.75" x14ac:dyDescent="0.25">
      <c r="A209" s="114">
        <v>194</v>
      </c>
      <c r="B209" s="285" t="s">
        <v>1117</v>
      </c>
      <c r="C209" s="212">
        <v>7396.39</v>
      </c>
      <c r="D209" s="213"/>
      <c r="E209" s="213"/>
      <c r="F209" s="213"/>
      <c r="G209" s="213"/>
      <c r="H209" s="213"/>
      <c r="I209" s="212">
        <v>339.79</v>
      </c>
      <c r="J209" s="212">
        <v>354.74</v>
      </c>
      <c r="K209" s="212">
        <v>2190.15</v>
      </c>
      <c r="L209" s="212">
        <v>4511.71</v>
      </c>
      <c r="M209" s="213"/>
      <c r="N209" s="213"/>
      <c r="O209" s="252"/>
      <c r="P209" s="247"/>
      <c r="S209" s="353"/>
      <c r="T209" s="353"/>
    </row>
    <row r="210" spans="1:20" ht="56.25" x14ac:dyDescent="0.25">
      <c r="A210" s="116">
        <v>195</v>
      </c>
      <c r="B210" s="288" t="s">
        <v>1140</v>
      </c>
      <c r="C210" s="210">
        <v>8629.1200000000008</v>
      </c>
      <c r="D210" s="211"/>
      <c r="E210" s="211"/>
      <c r="F210" s="211"/>
      <c r="G210" s="211"/>
      <c r="H210" s="211"/>
      <c r="I210" s="210">
        <v>396.42</v>
      </c>
      <c r="J210" s="210">
        <v>413.86</v>
      </c>
      <c r="K210" s="210">
        <v>2555.1799999999998</v>
      </c>
      <c r="L210" s="210">
        <v>5263.66</v>
      </c>
      <c r="M210" s="211"/>
      <c r="N210" s="211"/>
      <c r="O210" s="260"/>
      <c r="P210" s="247"/>
      <c r="S210" s="353"/>
      <c r="T210" s="353"/>
    </row>
    <row r="211" spans="1:20" ht="45" x14ac:dyDescent="0.25">
      <c r="A211" s="114">
        <v>196</v>
      </c>
      <c r="B211" s="285" t="s">
        <v>1326</v>
      </c>
      <c r="C211" s="210">
        <v>43145.61</v>
      </c>
      <c r="D211" s="211"/>
      <c r="E211" s="211"/>
      <c r="F211" s="211"/>
      <c r="G211" s="211"/>
      <c r="H211" s="211"/>
      <c r="I211" s="210">
        <v>1982.09</v>
      </c>
      <c r="J211" s="210">
        <v>2069.3000000000002</v>
      </c>
      <c r="K211" s="210">
        <v>12775.89</v>
      </c>
      <c r="L211" s="210">
        <v>26318.32</v>
      </c>
      <c r="M211" s="211"/>
      <c r="N211" s="211"/>
      <c r="O211" s="260"/>
      <c r="P211" s="247"/>
      <c r="S211" s="353"/>
      <c r="T211" s="353"/>
    </row>
    <row r="212" spans="1:20" ht="45" x14ac:dyDescent="0.25">
      <c r="A212" s="116">
        <v>197</v>
      </c>
      <c r="B212" s="288" t="s">
        <v>1141</v>
      </c>
      <c r="C212" s="210">
        <v>0</v>
      </c>
      <c r="D212" s="211"/>
      <c r="E212" s="211"/>
      <c r="F212" s="211"/>
      <c r="G212" s="211"/>
      <c r="H212" s="211"/>
      <c r="I212" s="210">
        <v>0</v>
      </c>
      <c r="J212" s="210">
        <v>0</v>
      </c>
      <c r="K212" s="210">
        <v>0</v>
      </c>
      <c r="L212" s="210">
        <v>0</v>
      </c>
      <c r="M212" s="211"/>
      <c r="N212" s="211"/>
      <c r="O212" s="260"/>
      <c r="P212" s="247"/>
      <c r="S212" s="353"/>
      <c r="T212" s="353"/>
    </row>
    <row r="213" spans="1:20" ht="90" x14ac:dyDescent="0.25">
      <c r="A213" s="114">
        <v>198</v>
      </c>
      <c r="B213" s="285" t="s">
        <v>1327</v>
      </c>
      <c r="C213" s="210">
        <v>0</v>
      </c>
      <c r="D213" s="211"/>
      <c r="E213" s="211"/>
      <c r="F213" s="211"/>
      <c r="G213" s="211"/>
      <c r="H213" s="211"/>
      <c r="I213" s="210">
        <v>0</v>
      </c>
      <c r="J213" s="210">
        <v>0</v>
      </c>
      <c r="K213" s="210">
        <v>0</v>
      </c>
      <c r="L213" s="210">
        <v>0</v>
      </c>
      <c r="M213" s="211"/>
      <c r="N213" s="211"/>
      <c r="O213" s="260"/>
      <c r="P213" s="247"/>
      <c r="S213" s="353"/>
      <c r="T213" s="353"/>
    </row>
    <row r="214" spans="1:20" ht="135" x14ac:dyDescent="0.25">
      <c r="A214" s="116">
        <v>199</v>
      </c>
      <c r="B214" s="285" t="s">
        <v>1118</v>
      </c>
      <c r="C214" s="212">
        <v>0</v>
      </c>
      <c r="D214" s="213"/>
      <c r="E214" s="213"/>
      <c r="F214" s="213"/>
      <c r="G214" s="213"/>
      <c r="H214" s="213"/>
      <c r="I214" s="212">
        <v>0</v>
      </c>
      <c r="J214" s="212">
        <v>0</v>
      </c>
      <c r="K214" s="212">
        <v>0</v>
      </c>
      <c r="L214" s="212">
        <v>0</v>
      </c>
      <c r="M214" s="213"/>
      <c r="N214" s="213"/>
      <c r="O214" s="252"/>
      <c r="P214" s="247"/>
      <c r="S214" s="353"/>
      <c r="T214" s="353"/>
    </row>
    <row r="215" spans="1:20" ht="45" x14ac:dyDescent="0.25">
      <c r="A215" s="114">
        <v>200</v>
      </c>
      <c r="B215" s="285" t="s">
        <v>1328</v>
      </c>
      <c r="C215" s="210">
        <v>0</v>
      </c>
      <c r="D215" s="211"/>
      <c r="E215" s="211"/>
      <c r="F215" s="211"/>
      <c r="G215" s="211"/>
      <c r="H215" s="211"/>
      <c r="I215" s="210">
        <v>0</v>
      </c>
      <c r="J215" s="210">
        <v>0</v>
      </c>
      <c r="K215" s="210">
        <v>0</v>
      </c>
      <c r="L215" s="210">
        <v>0</v>
      </c>
      <c r="M215" s="211"/>
      <c r="N215" s="211"/>
      <c r="O215" s="260"/>
      <c r="P215" s="247"/>
      <c r="S215" s="353"/>
      <c r="T215" s="353"/>
    </row>
    <row r="216" spans="1:20" ht="45" x14ac:dyDescent="0.25">
      <c r="A216" s="116">
        <v>201</v>
      </c>
      <c r="B216" s="285" t="s">
        <v>1329</v>
      </c>
      <c r="C216" s="210">
        <v>195645.07</v>
      </c>
      <c r="D216" s="211"/>
      <c r="E216" s="211"/>
      <c r="F216" s="211"/>
      <c r="G216" s="211"/>
      <c r="H216" s="211"/>
      <c r="I216" s="210">
        <v>8987.86</v>
      </c>
      <c r="J216" s="210">
        <v>9383.32</v>
      </c>
      <c r="K216" s="210">
        <v>57932.639999999999</v>
      </c>
      <c r="L216" s="210">
        <v>119341.25</v>
      </c>
      <c r="M216" s="211"/>
      <c r="N216" s="211"/>
      <c r="O216" s="260"/>
      <c r="P216" s="247"/>
      <c r="S216" s="353"/>
      <c r="T216" s="353"/>
    </row>
    <row r="217" spans="1:20" ht="33.75" x14ac:dyDescent="0.25">
      <c r="A217" s="114">
        <v>202</v>
      </c>
      <c r="B217" s="285" t="s">
        <v>1330</v>
      </c>
      <c r="C217" s="210">
        <v>30818.29</v>
      </c>
      <c r="D217" s="211"/>
      <c r="E217" s="211"/>
      <c r="F217" s="211"/>
      <c r="G217" s="211"/>
      <c r="H217" s="211"/>
      <c r="I217" s="210">
        <v>1415.78</v>
      </c>
      <c r="J217" s="210">
        <v>1478.07</v>
      </c>
      <c r="K217" s="210">
        <v>9125.6299999999992</v>
      </c>
      <c r="L217" s="210">
        <v>18798.8</v>
      </c>
      <c r="M217" s="211"/>
      <c r="N217" s="211"/>
      <c r="O217" s="260"/>
      <c r="P217" s="247"/>
      <c r="S217" s="353"/>
      <c r="T217" s="353"/>
    </row>
    <row r="218" spans="1:20" ht="56.25" x14ac:dyDescent="0.25">
      <c r="A218" s="116">
        <v>203</v>
      </c>
      <c r="B218" s="285" t="s">
        <v>1331</v>
      </c>
      <c r="C218" s="210">
        <v>626064.24</v>
      </c>
      <c r="D218" s="211"/>
      <c r="E218" s="211"/>
      <c r="F218" s="211"/>
      <c r="G218" s="211"/>
      <c r="H218" s="211"/>
      <c r="I218" s="210">
        <v>28761.15</v>
      </c>
      <c r="J218" s="210">
        <v>30026.639999999999</v>
      </c>
      <c r="K218" s="210">
        <v>185384.46</v>
      </c>
      <c r="L218" s="210">
        <v>381891.99</v>
      </c>
      <c r="M218" s="211"/>
      <c r="N218" s="211"/>
      <c r="O218" s="260"/>
      <c r="P218" s="247"/>
      <c r="S218" s="353"/>
      <c r="T218" s="353"/>
    </row>
    <row r="219" spans="1:20" ht="56.25" x14ac:dyDescent="0.25">
      <c r="A219" s="114">
        <v>204</v>
      </c>
      <c r="B219" s="285" t="s">
        <v>1332</v>
      </c>
      <c r="C219" s="210">
        <v>40063.78</v>
      </c>
      <c r="D219" s="211"/>
      <c r="E219" s="211"/>
      <c r="F219" s="211"/>
      <c r="G219" s="211"/>
      <c r="H219" s="211"/>
      <c r="I219" s="210">
        <v>1840.51</v>
      </c>
      <c r="J219" s="210">
        <v>1921.5</v>
      </c>
      <c r="K219" s="210">
        <v>11863.32</v>
      </c>
      <c r="L219" s="210">
        <v>24438.44</v>
      </c>
      <c r="M219" s="211"/>
      <c r="N219" s="211"/>
      <c r="O219" s="260"/>
      <c r="P219" s="247"/>
      <c r="S219" s="353"/>
      <c r="T219" s="353"/>
    </row>
    <row r="220" spans="1:20" ht="33.75" x14ac:dyDescent="0.25">
      <c r="A220" s="116">
        <v>205</v>
      </c>
      <c r="B220" s="285" t="s">
        <v>1333</v>
      </c>
      <c r="C220" s="210">
        <v>36981.949999999997</v>
      </c>
      <c r="D220" s="211"/>
      <c r="E220" s="211"/>
      <c r="F220" s="211"/>
      <c r="G220" s="211"/>
      <c r="H220" s="211"/>
      <c r="I220" s="210">
        <v>1698.94</v>
      </c>
      <c r="J220" s="210">
        <v>1773.69</v>
      </c>
      <c r="K220" s="210">
        <v>10950.76</v>
      </c>
      <c r="L220" s="210">
        <v>22558.560000000001</v>
      </c>
      <c r="M220" s="211"/>
      <c r="N220" s="211"/>
      <c r="O220" s="260"/>
      <c r="P220" s="247"/>
      <c r="S220" s="353"/>
      <c r="T220" s="353"/>
    </row>
    <row r="221" spans="1:20" ht="45" x14ac:dyDescent="0.25">
      <c r="A221" s="114">
        <v>206</v>
      </c>
      <c r="B221" s="285" t="s">
        <v>1334</v>
      </c>
      <c r="C221" s="210">
        <v>24654.63</v>
      </c>
      <c r="D221" s="211"/>
      <c r="E221" s="211"/>
      <c r="F221" s="211"/>
      <c r="G221" s="211"/>
      <c r="H221" s="211"/>
      <c r="I221" s="210">
        <v>1132.6199999999999</v>
      </c>
      <c r="J221" s="210">
        <v>1182.46</v>
      </c>
      <c r="K221" s="210">
        <v>7300.51</v>
      </c>
      <c r="L221" s="210">
        <v>15039.04</v>
      </c>
      <c r="M221" s="211"/>
      <c r="N221" s="211"/>
      <c r="O221" s="260"/>
      <c r="P221" s="247"/>
      <c r="S221" s="353"/>
      <c r="T221" s="353"/>
    </row>
    <row r="222" spans="1:20" ht="45" x14ac:dyDescent="0.25">
      <c r="A222" s="116">
        <v>207</v>
      </c>
      <c r="B222" s="285" t="s">
        <v>1119</v>
      </c>
      <c r="C222" s="212">
        <v>43145.61</v>
      </c>
      <c r="D222" s="213"/>
      <c r="E222" s="213"/>
      <c r="F222" s="213"/>
      <c r="G222" s="213"/>
      <c r="H222" s="213"/>
      <c r="I222" s="212">
        <v>1982.09</v>
      </c>
      <c r="J222" s="212">
        <v>2069.3000000000002</v>
      </c>
      <c r="K222" s="212">
        <v>12775.89</v>
      </c>
      <c r="L222" s="212">
        <v>26318.32</v>
      </c>
      <c r="M222" s="213"/>
      <c r="N222" s="213"/>
      <c r="O222" s="252"/>
      <c r="P222" s="247"/>
      <c r="S222" s="353"/>
      <c r="T222" s="353"/>
    </row>
    <row r="223" spans="1:20" ht="45" x14ac:dyDescent="0.25">
      <c r="A223" s="114">
        <v>208</v>
      </c>
      <c r="B223" s="288" t="s">
        <v>1142</v>
      </c>
      <c r="C223" s="210">
        <v>73963.899999999994</v>
      </c>
      <c r="D223" s="211"/>
      <c r="E223" s="211"/>
      <c r="F223" s="211"/>
      <c r="G223" s="211"/>
      <c r="H223" s="211"/>
      <c r="I223" s="210">
        <v>3397.87</v>
      </c>
      <c r="J223" s="210">
        <v>3547.38</v>
      </c>
      <c r="K223" s="210">
        <v>21901.52</v>
      </c>
      <c r="L223" s="210">
        <v>45117.13</v>
      </c>
      <c r="M223" s="211"/>
      <c r="N223" s="211"/>
      <c r="O223" s="260"/>
      <c r="P223" s="247"/>
      <c r="S223" s="353"/>
      <c r="T223" s="353"/>
    </row>
    <row r="224" spans="1:20" ht="56.25" x14ac:dyDescent="0.25">
      <c r="A224" s="116">
        <v>209</v>
      </c>
      <c r="B224" s="288" t="s">
        <v>1143</v>
      </c>
      <c r="C224" s="210">
        <v>234774.09</v>
      </c>
      <c r="D224" s="211"/>
      <c r="E224" s="211"/>
      <c r="F224" s="211"/>
      <c r="G224" s="211"/>
      <c r="H224" s="211"/>
      <c r="I224" s="210">
        <v>10785.43</v>
      </c>
      <c r="J224" s="210">
        <v>11259.99</v>
      </c>
      <c r="K224" s="210">
        <v>69519.17</v>
      </c>
      <c r="L224" s="210">
        <v>143209.5</v>
      </c>
      <c r="M224" s="211"/>
      <c r="N224" s="211"/>
      <c r="O224" s="260"/>
      <c r="P224" s="247"/>
      <c r="S224" s="353"/>
      <c r="T224" s="353"/>
    </row>
    <row r="225" spans="1:20" ht="56.25" x14ac:dyDescent="0.25">
      <c r="A225" s="114">
        <v>210</v>
      </c>
      <c r="B225" s="288" t="s">
        <v>1144</v>
      </c>
      <c r="C225" s="210">
        <v>117387.04</v>
      </c>
      <c r="D225" s="211"/>
      <c r="E225" s="211"/>
      <c r="F225" s="211"/>
      <c r="G225" s="211"/>
      <c r="H225" s="211"/>
      <c r="I225" s="210">
        <v>5392.72</v>
      </c>
      <c r="J225" s="210">
        <v>5629.99</v>
      </c>
      <c r="K225" s="210">
        <v>34759.589999999997</v>
      </c>
      <c r="L225" s="210">
        <v>71604.75</v>
      </c>
      <c r="M225" s="211"/>
      <c r="N225" s="211"/>
      <c r="O225" s="260"/>
      <c r="P225" s="247"/>
      <c r="S225" s="353"/>
      <c r="T225" s="353"/>
    </row>
    <row r="226" spans="1:20" ht="56.25" x14ac:dyDescent="0.25">
      <c r="A226" s="116">
        <v>211</v>
      </c>
      <c r="B226" s="285" t="s">
        <v>1335</v>
      </c>
      <c r="C226" s="210">
        <v>78258.03</v>
      </c>
      <c r="D226" s="211"/>
      <c r="E226" s="211"/>
      <c r="F226" s="211"/>
      <c r="G226" s="211"/>
      <c r="H226" s="211"/>
      <c r="I226" s="210">
        <v>3595.14</v>
      </c>
      <c r="J226" s="210">
        <v>3753.33</v>
      </c>
      <c r="K226" s="210">
        <v>23173.06</v>
      </c>
      <c r="L226" s="210">
        <v>47736.5</v>
      </c>
      <c r="M226" s="211"/>
      <c r="N226" s="211"/>
      <c r="O226" s="260"/>
      <c r="P226" s="247"/>
      <c r="S226" s="353"/>
      <c r="T226" s="353"/>
    </row>
    <row r="227" spans="1:20" ht="33.75" x14ac:dyDescent="0.25">
      <c r="A227" s="114">
        <v>212</v>
      </c>
      <c r="B227" s="285" t="s">
        <v>1336</v>
      </c>
      <c r="C227" s="210">
        <v>587359.75</v>
      </c>
      <c r="D227" s="211"/>
      <c r="E227" s="211"/>
      <c r="F227" s="211"/>
      <c r="G227" s="211"/>
      <c r="H227" s="211"/>
      <c r="I227" s="210">
        <v>26983.08</v>
      </c>
      <c r="J227" s="210">
        <v>28170.33</v>
      </c>
      <c r="K227" s="210">
        <v>173923.64</v>
      </c>
      <c r="L227" s="210">
        <v>358282.7</v>
      </c>
      <c r="M227" s="211"/>
      <c r="N227" s="211"/>
      <c r="O227" s="260"/>
      <c r="P227" s="247"/>
      <c r="S227" s="353"/>
      <c r="T227" s="353"/>
    </row>
    <row r="228" spans="1:20" ht="78.75" x14ac:dyDescent="0.25">
      <c r="A228" s="116">
        <v>213</v>
      </c>
      <c r="B228" s="285" t="s">
        <v>1337</v>
      </c>
      <c r="C228" s="210">
        <v>55472.92</v>
      </c>
      <c r="D228" s="211"/>
      <c r="E228" s="211"/>
      <c r="F228" s="211"/>
      <c r="G228" s="211"/>
      <c r="H228" s="211"/>
      <c r="I228" s="210">
        <v>2548.4</v>
      </c>
      <c r="J228" s="210">
        <v>2660.53</v>
      </c>
      <c r="K228" s="210">
        <v>16426.14</v>
      </c>
      <c r="L228" s="210">
        <v>33837.839999999997</v>
      </c>
      <c r="M228" s="211"/>
      <c r="N228" s="211"/>
      <c r="O228" s="260"/>
      <c r="P228" s="247"/>
      <c r="S228" s="353"/>
      <c r="T228" s="353"/>
    </row>
    <row r="229" spans="1:20" ht="33.75" x14ac:dyDescent="0.25">
      <c r="A229" s="114">
        <v>214</v>
      </c>
      <c r="B229" s="285" t="s">
        <v>1120</v>
      </c>
      <c r="C229" s="212">
        <v>486669.51</v>
      </c>
      <c r="D229" s="213"/>
      <c r="E229" s="213"/>
      <c r="F229" s="213"/>
      <c r="G229" s="213"/>
      <c r="H229" s="213"/>
      <c r="I229" s="212">
        <v>22357.41</v>
      </c>
      <c r="J229" s="212">
        <v>23341.13</v>
      </c>
      <c r="K229" s="212">
        <v>144108.16</v>
      </c>
      <c r="L229" s="212">
        <v>296862.81</v>
      </c>
      <c r="M229" s="213"/>
      <c r="N229" s="213"/>
      <c r="O229" s="252"/>
      <c r="P229" s="247"/>
      <c r="S229" s="353"/>
      <c r="T229" s="353"/>
    </row>
    <row r="230" spans="1:20" ht="56.25" x14ac:dyDescent="0.25">
      <c r="A230" s="116">
        <v>215</v>
      </c>
      <c r="B230" s="285" t="s">
        <v>1338</v>
      </c>
      <c r="C230" s="210">
        <v>100690.24000000001</v>
      </c>
      <c r="D230" s="211"/>
      <c r="E230" s="211"/>
      <c r="F230" s="211"/>
      <c r="G230" s="211"/>
      <c r="H230" s="211"/>
      <c r="I230" s="210">
        <v>4625.67</v>
      </c>
      <c r="J230" s="210">
        <v>4829.2</v>
      </c>
      <c r="K230" s="210">
        <v>29815.48</v>
      </c>
      <c r="L230" s="210">
        <v>61419.89</v>
      </c>
      <c r="M230" s="211"/>
      <c r="N230" s="211"/>
      <c r="O230" s="260"/>
      <c r="P230" s="247"/>
      <c r="S230" s="353"/>
      <c r="T230" s="353"/>
    </row>
    <row r="231" spans="1:20" ht="112.5" x14ac:dyDescent="0.25">
      <c r="A231" s="114">
        <v>216</v>
      </c>
      <c r="B231" s="285" t="s">
        <v>1339</v>
      </c>
      <c r="C231" s="210">
        <v>0</v>
      </c>
      <c r="D231" s="211"/>
      <c r="E231" s="211"/>
      <c r="F231" s="211"/>
      <c r="G231" s="211"/>
      <c r="H231" s="211"/>
      <c r="I231" s="210">
        <v>0</v>
      </c>
      <c r="J231" s="210">
        <v>0</v>
      </c>
      <c r="K231" s="210">
        <v>0</v>
      </c>
      <c r="L231" s="210">
        <v>0</v>
      </c>
      <c r="M231" s="211"/>
      <c r="N231" s="211"/>
      <c r="O231" s="260"/>
      <c r="P231" s="247"/>
      <c r="S231" s="353"/>
      <c r="T231" s="353"/>
    </row>
    <row r="232" spans="1:20" ht="56.25" x14ac:dyDescent="0.25">
      <c r="A232" s="116">
        <v>217</v>
      </c>
      <c r="B232" s="285" t="s">
        <v>1340</v>
      </c>
      <c r="C232" s="210">
        <v>503451.22</v>
      </c>
      <c r="D232" s="211"/>
      <c r="E232" s="211"/>
      <c r="F232" s="211"/>
      <c r="G232" s="211"/>
      <c r="H232" s="211"/>
      <c r="I232" s="210">
        <v>23128.35</v>
      </c>
      <c r="J232" s="210">
        <v>24146</v>
      </c>
      <c r="K232" s="210">
        <v>149077.41</v>
      </c>
      <c r="L232" s="210">
        <v>307099.46000000002</v>
      </c>
      <c r="M232" s="211"/>
      <c r="N232" s="211"/>
      <c r="O232" s="260"/>
      <c r="P232" s="247"/>
      <c r="S232" s="353"/>
      <c r="T232" s="353"/>
    </row>
    <row r="233" spans="1:20" ht="67.5" x14ac:dyDescent="0.25">
      <c r="A233" s="114">
        <v>218</v>
      </c>
      <c r="B233" s="285" t="s">
        <v>1341</v>
      </c>
      <c r="C233" s="210">
        <v>0</v>
      </c>
      <c r="D233" s="211"/>
      <c r="E233" s="211"/>
      <c r="F233" s="211"/>
      <c r="G233" s="211"/>
      <c r="H233" s="211"/>
      <c r="I233" s="210">
        <v>0</v>
      </c>
      <c r="J233" s="210">
        <v>0</v>
      </c>
      <c r="K233" s="210">
        <v>0</v>
      </c>
      <c r="L233" s="210">
        <v>0</v>
      </c>
      <c r="M233" s="211"/>
      <c r="N233" s="211"/>
      <c r="O233" s="260"/>
      <c r="P233" s="247"/>
      <c r="S233" s="353"/>
      <c r="T233" s="353"/>
    </row>
    <row r="234" spans="1:20" ht="67.5" x14ac:dyDescent="0.25">
      <c r="A234" s="116">
        <v>219</v>
      </c>
      <c r="B234" s="289" t="s">
        <v>1121</v>
      </c>
      <c r="C234" s="212">
        <v>721147.98</v>
      </c>
      <c r="D234" s="213"/>
      <c r="E234" s="213"/>
      <c r="F234" s="213"/>
      <c r="G234" s="213"/>
      <c r="H234" s="213"/>
      <c r="I234" s="212">
        <v>33129.26</v>
      </c>
      <c r="J234" s="212">
        <v>34586.94</v>
      </c>
      <c r="K234" s="212">
        <v>213539.8</v>
      </c>
      <c r="L234" s="212">
        <v>439891.98</v>
      </c>
      <c r="M234" s="213"/>
      <c r="N234" s="213"/>
      <c r="O234" s="252"/>
      <c r="P234" s="277"/>
      <c r="S234" s="353"/>
      <c r="T234" s="353"/>
    </row>
    <row r="235" spans="1:20" ht="67.5" x14ac:dyDescent="0.25">
      <c r="A235" s="114">
        <v>220</v>
      </c>
      <c r="B235" s="339" t="s">
        <v>1592</v>
      </c>
      <c r="C235" s="341">
        <v>9345</v>
      </c>
      <c r="D235" s="342"/>
      <c r="E235" s="342"/>
      <c r="F235" s="342"/>
      <c r="G235" s="342"/>
      <c r="H235" s="342"/>
      <c r="I235" s="341"/>
      <c r="J235" s="341"/>
      <c r="K235" s="341"/>
      <c r="L235" s="341"/>
      <c r="M235" s="343">
        <v>990.53085600000009</v>
      </c>
      <c r="N235" s="343">
        <v>8354.6137714285705</v>
      </c>
      <c r="O235" s="342"/>
      <c r="P235" s="342"/>
      <c r="S235" s="353"/>
      <c r="T235" s="353"/>
    </row>
    <row r="236" spans="1:20" ht="45" x14ac:dyDescent="0.25">
      <c r="A236" s="116">
        <v>221</v>
      </c>
      <c r="B236" s="339" t="s">
        <v>1593</v>
      </c>
      <c r="C236" s="341">
        <v>3471</v>
      </c>
      <c r="D236" s="342"/>
      <c r="E236" s="342"/>
      <c r="F236" s="342"/>
      <c r="G236" s="342"/>
      <c r="H236" s="342"/>
      <c r="I236" s="341"/>
      <c r="J236" s="341"/>
      <c r="K236" s="341"/>
      <c r="L236" s="341"/>
      <c r="M236" s="343">
        <v>350</v>
      </c>
      <c r="N236" s="343">
        <v>3120.9931490117001</v>
      </c>
      <c r="O236" s="342"/>
      <c r="P236" s="342"/>
      <c r="S236" s="353"/>
      <c r="T236" s="353"/>
    </row>
    <row r="237" spans="1:20" ht="56.25" x14ac:dyDescent="0.25">
      <c r="A237" s="114">
        <v>222</v>
      </c>
      <c r="B237" s="347" t="s">
        <v>1597</v>
      </c>
      <c r="C237" s="345">
        <v>152030</v>
      </c>
      <c r="D237" s="346"/>
      <c r="E237" s="346"/>
      <c r="F237" s="346"/>
      <c r="G237" s="346"/>
      <c r="H237" s="346"/>
      <c r="I237" s="345"/>
      <c r="J237" s="345"/>
      <c r="K237" s="345"/>
      <c r="L237" s="345"/>
      <c r="M237" s="352"/>
      <c r="N237" s="352"/>
      <c r="O237" s="346"/>
      <c r="P237" s="346">
        <v>152030</v>
      </c>
      <c r="S237" s="353"/>
      <c r="T237" s="353"/>
    </row>
    <row r="238" spans="1:20" ht="56.25" x14ac:dyDescent="0.25">
      <c r="A238" s="116">
        <v>223</v>
      </c>
      <c r="B238" s="344" t="s">
        <v>1591</v>
      </c>
      <c r="C238" s="345">
        <v>110957</v>
      </c>
      <c r="D238" s="346"/>
      <c r="E238" s="346"/>
      <c r="F238" s="346"/>
      <c r="G238" s="346"/>
      <c r="H238" s="346"/>
      <c r="I238" s="345"/>
      <c r="J238" s="345"/>
      <c r="K238" s="345"/>
      <c r="L238" s="345"/>
      <c r="M238" s="346"/>
      <c r="N238" s="346"/>
      <c r="O238" s="346"/>
      <c r="P238" s="346">
        <v>110957</v>
      </c>
      <c r="S238" s="353"/>
      <c r="T238" s="353"/>
    </row>
    <row r="239" spans="1:20" ht="67.5" x14ac:dyDescent="0.25">
      <c r="A239" s="114">
        <v>224</v>
      </c>
      <c r="B239" s="340" t="s">
        <v>1595</v>
      </c>
      <c r="C239" s="341">
        <v>440230</v>
      </c>
      <c r="D239" s="342"/>
      <c r="E239" s="342"/>
      <c r="F239" s="342"/>
      <c r="G239" s="342"/>
      <c r="H239" s="342"/>
      <c r="I239" s="341"/>
      <c r="J239" s="341"/>
      <c r="K239" s="341"/>
      <c r="L239" s="341"/>
      <c r="M239" s="342"/>
      <c r="N239" s="342"/>
      <c r="O239" s="342"/>
      <c r="P239" s="342">
        <v>440230</v>
      </c>
      <c r="Q239" s="217">
        <f>SUM(C195:C239)</f>
        <v>8135344.1077900007</v>
      </c>
      <c r="S239" s="353"/>
      <c r="T239" s="353"/>
    </row>
    <row r="240" spans="1:20" x14ac:dyDescent="0.25">
      <c r="A240" s="383" t="s">
        <v>728</v>
      </c>
      <c r="B240" s="384"/>
      <c r="C240" s="384"/>
      <c r="D240" s="384"/>
      <c r="E240" s="384"/>
      <c r="F240" s="384"/>
      <c r="G240" s="384"/>
      <c r="H240" s="384"/>
      <c r="I240" s="384"/>
      <c r="J240" s="384"/>
      <c r="K240" s="384"/>
      <c r="L240" s="384"/>
      <c r="M240" s="384"/>
      <c r="N240" s="384"/>
      <c r="O240" s="384"/>
      <c r="P240" s="301"/>
      <c r="S240" s="353"/>
      <c r="T240" s="353"/>
    </row>
    <row r="241" spans="1:20" ht="33.75" x14ac:dyDescent="0.25">
      <c r="A241" s="114">
        <v>225</v>
      </c>
      <c r="B241" s="285" t="s">
        <v>1342</v>
      </c>
      <c r="C241" s="210">
        <v>6780.02</v>
      </c>
      <c r="D241" s="211"/>
      <c r="E241" s="211"/>
      <c r="F241" s="211"/>
      <c r="G241" s="211"/>
      <c r="H241" s="211"/>
      <c r="I241" s="210">
        <v>311.47000000000003</v>
      </c>
      <c r="J241" s="210">
        <v>325.18</v>
      </c>
      <c r="K241" s="210">
        <v>2007.64</v>
      </c>
      <c r="L241" s="210">
        <v>4135.74</v>
      </c>
      <c r="M241" s="211"/>
      <c r="N241" s="211"/>
      <c r="O241" s="260"/>
      <c r="P241" s="247"/>
      <c r="S241" s="353"/>
      <c r="T241" s="353"/>
    </row>
    <row r="242" spans="1:20" ht="22.5" x14ac:dyDescent="0.25">
      <c r="A242" s="114">
        <v>226</v>
      </c>
      <c r="B242" s="285" t="s">
        <v>1343</v>
      </c>
      <c r="C242" s="210">
        <v>1459.29</v>
      </c>
      <c r="D242" s="211"/>
      <c r="E242" s="211"/>
      <c r="F242" s="211"/>
      <c r="G242" s="211"/>
      <c r="H242" s="211"/>
      <c r="I242" s="210">
        <v>67.040000000000006</v>
      </c>
      <c r="J242" s="210">
        <v>69.989999999999995</v>
      </c>
      <c r="K242" s="210">
        <v>432.11</v>
      </c>
      <c r="L242" s="210">
        <v>890.15</v>
      </c>
      <c r="M242" s="211"/>
      <c r="N242" s="211"/>
      <c r="O242" s="260"/>
      <c r="P242" s="247"/>
      <c r="S242" s="353"/>
      <c r="T242" s="353"/>
    </row>
    <row r="243" spans="1:20" ht="45" x14ac:dyDescent="0.25">
      <c r="A243" s="114">
        <v>227</v>
      </c>
      <c r="B243" s="285" t="s">
        <v>1344</v>
      </c>
      <c r="C243" s="210">
        <v>333261.68599999999</v>
      </c>
      <c r="D243" s="211"/>
      <c r="E243" s="211"/>
      <c r="F243" s="211"/>
      <c r="G243" s="211"/>
      <c r="H243" s="211"/>
      <c r="I243" s="210">
        <v>15309.912</v>
      </c>
      <c r="J243" s="210">
        <v>15983.548000000001</v>
      </c>
      <c r="K243" s="210">
        <v>98682.426999999996</v>
      </c>
      <c r="L243" s="210">
        <v>203285.799</v>
      </c>
      <c r="M243" s="211"/>
      <c r="N243" s="211"/>
      <c r="O243" s="260"/>
      <c r="P243" s="247"/>
      <c r="S243" s="353"/>
      <c r="T243" s="353"/>
    </row>
    <row r="244" spans="1:20" ht="45" x14ac:dyDescent="0.25">
      <c r="A244" s="114">
        <v>228</v>
      </c>
      <c r="B244" s="285" t="s">
        <v>1345</v>
      </c>
      <c r="C244" s="210">
        <v>83908.54</v>
      </c>
      <c r="D244" s="211"/>
      <c r="E244" s="211"/>
      <c r="F244" s="211"/>
      <c r="G244" s="211"/>
      <c r="H244" s="211"/>
      <c r="I244" s="210">
        <v>3854.73</v>
      </c>
      <c r="J244" s="210">
        <v>4024.33</v>
      </c>
      <c r="K244" s="210">
        <v>24846.23</v>
      </c>
      <c r="L244" s="210">
        <v>51183.24</v>
      </c>
      <c r="M244" s="211"/>
      <c r="N244" s="211"/>
      <c r="O244" s="260"/>
      <c r="P244" s="247"/>
      <c r="S244" s="353"/>
      <c r="T244" s="353"/>
    </row>
    <row r="245" spans="1:20" ht="45" x14ac:dyDescent="0.25">
      <c r="A245" s="114">
        <v>229</v>
      </c>
      <c r="B245" s="285" t="s">
        <v>1346</v>
      </c>
      <c r="C245" s="210">
        <v>23421.9</v>
      </c>
      <c r="D245" s="211"/>
      <c r="E245" s="211"/>
      <c r="F245" s="211"/>
      <c r="G245" s="211"/>
      <c r="H245" s="211"/>
      <c r="I245" s="210">
        <v>1075.99</v>
      </c>
      <c r="J245" s="210">
        <v>1123.3399999999999</v>
      </c>
      <c r="K245" s="210">
        <v>6935.48</v>
      </c>
      <c r="L245" s="210">
        <v>14287.09</v>
      </c>
      <c r="M245" s="211"/>
      <c r="N245" s="211"/>
      <c r="O245" s="260"/>
      <c r="P245" s="247"/>
      <c r="S245" s="353"/>
      <c r="T245" s="353"/>
    </row>
    <row r="246" spans="1:20" ht="33.75" x14ac:dyDescent="0.25">
      <c r="A246" s="114">
        <v>230</v>
      </c>
      <c r="B246" s="285" t="s">
        <v>1494</v>
      </c>
      <c r="C246" s="210">
        <v>58554.75</v>
      </c>
      <c r="D246" s="211"/>
      <c r="E246" s="211"/>
      <c r="F246" s="211"/>
      <c r="G246" s="211"/>
      <c r="H246" s="211"/>
      <c r="I246" s="210">
        <v>2689.98</v>
      </c>
      <c r="J246" s="210">
        <v>2808.34</v>
      </c>
      <c r="K246" s="210">
        <v>17338.7</v>
      </c>
      <c r="L246" s="210">
        <v>35717.730000000003</v>
      </c>
      <c r="M246" s="211"/>
      <c r="N246" s="211"/>
      <c r="O246" s="260"/>
      <c r="P246" s="247"/>
      <c r="S246" s="353"/>
      <c r="T246" s="353"/>
    </row>
    <row r="247" spans="1:20" ht="33.75" x14ac:dyDescent="0.25">
      <c r="A247" s="114">
        <v>231</v>
      </c>
      <c r="B247" s="285" t="s">
        <v>736</v>
      </c>
      <c r="C247" s="210">
        <v>15409.14</v>
      </c>
      <c r="D247" s="211"/>
      <c r="E247" s="211"/>
      <c r="F247" s="211"/>
      <c r="G247" s="211"/>
      <c r="H247" s="211"/>
      <c r="I247" s="210">
        <v>707.89</v>
      </c>
      <c r="J247" s="210">
        <v>739.04</v>
      </c>
      <c r="K247" s="210">
        <v>4562.82</v>
      </c>
      <c r="L247" s="210">
        <v>9399.4</v>
      </c>
      <c r="M247" s="211"/>
      <c r="N247" s="211"/>
      <c r="O247" s="260"/>
      <c r="P247" s="247"/>
      <c r="S247" s="353"/>
      <c r="T247" s="353"/>
    </row>
    <row r="248" spans="1:20" ht="33.75" x14ac:dyDescent="0.25">
      <c r="A248" s="114">
        <v>232</v>
      </c>
      <c r="B248" s="285" t="s">
        <v>738</v>
      </c>
      <c r="C248" s="210">
        <v>203400.71</v>
      </c>
      <c r="D248" s="211"/>
      <c r="E248" s="211"/>
      <c r="F248" s="211"/>
      <c r="G248" s="211"/>
      <c r="H248" s="211"/>
      <c r="I248" s="210">
        <v>9344.15</v>
      </c>
      <c r="J248" s="210">
        <v>9755.2900000000009</v>
      </c>
      <c r="K248" s="210">
        <v>60229.17</v>
      </c>
      <c r="L248" s="210">
        <v>124072.1</v>
      </c>
      <c r="M248" s="211"/>
      <c r="N248" s="211"/>
      <c r="O248" s="260"/>
      <c r="P248" s="247"/>
      <c r="S248" s="353"/>
      <c r="T248" s="353"/>
    </row>
    <row r="249" spans="1:20" ht="45" x14ac:dyDescent="0.25">
      <c r="A249" s="114">
        <v>233</v>
      </c>
      <c r="B249" s="285" t="s">
        <v>1495</v>
      </c>
      <c r="C249" s="212">
        <v>6836.66</v>
      </c>
      <c r="D249" s="213"/>
      <c r="E249" s="213"/>
      <c r="F249" s="213"/>
      <c r="G249" s="213"/>
      <c r="H249" s="213"/>
      <c r="I249" s="212">
        <v>314.07</v>
      </c>
      <c r="J249" s="212">
        <v>327.89</v>
      </c>
      <c r="K249" s="212">
        <v>2024.41</v>
      </c>
      <c r="L249" s="212">
        <v>4170.29</v>
      </c>
      <c r="M249" s="213"/>
      <c r="N249" s="213"/>
      <c r="O249" s="252"/>
      <c r="P249" s="247"/>
      <c r="S249" s="353"/>
      <c r="T249" s="353"/>
    </row>
    <row r="250" spans="1:20" ht="33.75" x14ac:dyDescent="0.25">
      <c r="A250" s="114">
        <v>234</v>
      </c>
      <c r="B250" s="288" t="s">
        <v>1145</v>
      </c>
      <c r="C250" s="210">
        <v>23477.41</v>
      </c>
      <c r="D250" s="211"/>
      <c r="E250" s="211"/>
      <c r="F250" s="211"/>
      <c r="G250" s="211"/>
      <c r="H250" s="211"/>
      <c r="I250" s="210">
        <v>1078.54</v>
      </c>
      <c r="J250" s="210">
        <v>1126</v>
      </c>
      <c r="K250" s="210">
        <v>6951.92</v>
      </c>
      <c r="L250" s="210">
        <v>14320.95</v>
      </c>
      <c r="M250" s="211"/>
      <c r="N250" s="211"/>
      <c r="O250" s="260"/>
      <c r="P250" s="247"/>
      <c r="S250" s="353"/>
      <c r="T250" s="353"/>
    </row>
    <row r="251" spans="1:20" ht="22.5" x14ac:dyDescent="0.25">
      <c r="A251" s="114">
        <v>235</v>
      </c>
      <c r="B251" s="288" t="s">
        <v>1146</v>
      </c>
      <c r="C251" s="210">
        <v>5127.5</v>
      </c>
      <c r="D251" s="211"/>
      <c r="E251" s="211"/>
      <c r="F251" s="211"/>
      <c r="G251" s="211"/>
      <c r="H251" s="211"/>
      <c r="I251" s="210">
        <v>235.56</v>
      </c>
      <c r="J251" s="210">
        <v>245.92</v>
      </c>
      <c r="K251" s="210">
        <v>1518.31</v>
      </c>
      <c r="L251" s="210">
        <v>3127.71</v>
      </c>
      <c r="M251" s="211"/>
      <c r="N251" s="211"/>
      <c r="O251" s="260"/>
      <c r="P251" s="247"/>
      <c r="S251" s="353"/>
      <c r="T251" s="353"/>
    </row>
    <row r="252" spans="1:20" ht="45" x14ac:dyDescent="0.25">
      <c r="A252" s="114">
        <v>236</v>
      </c>
      <c r="B252" s="285" t="s">
        <v>1496</v>
      </c>
      <c r="C252" s="210">
        <v>14812.77</v>
      </c>
      <c r="D252" s="211"/>
      <c r="E252" s="211"/>
      <c r="F252" s="211"/>
      <c r="G252" s="211"/>
      <c r="H252" s="211"/>
      <c r="I252" s="210">
        <v>680.49</v>
      </c>
      <c r="J252" s="210">
        <v>710.43</v>
      </c>
      <c r="K252" s="210">
        <v>4386.22</v>
      </c>
      <c r="L252" s="210">
        <v>9035.6200000000008</v>
      </c>
      <c r="M252" s="211"/>
      <c r="N252" s="211"/>
      <c r="O252" s="260"/>
      <c r="P252" s="247"/>
      <c r="S252" s="353"/>
      <c r="T252" s="353"/>
    </row>
    <row r="253" spans="1:20" ht="22.5" x14ac:dyDescent="0.25">
      <c r="A253" s="114">
        <v>237</v>
      </c>
      <c r="B253" s="288" t="s">
        <v>1147</v>
      </c>
      <c r="C253" s="210">
        <v>10254.99</v>
      </c>
      <c r="D253" s="211"/>
      <c r="E253" s="211"/>
      <c r="F253" s="211"/>
      <c r="G253" s="211"/>
      <c r="H253" s="211"/>
      <c r="I253" s="210">
        <v>471.11</v>
      </c>
      <c r="J253" s="210">
        <v>491.84</v>
      </c>
      <c r="K253" s="210">
        <v>3036.62</v>
      </c>
      <c r="L253" s="210">
        <v>6255.43</v>
      </c>
      <c r="M253" s="211"/>
      <c r="N253" s="211"/>
      <c r="O253" s="260"/>
      <c r="P253" s="247"/>
      <c r="S253" s="353"/>
      <c r="T253" s="353"/>
    </row>
    <row r="254" spans="1:20" ht="22.5" x14ac:dyDescent="0.25">
      <c r="A254" s="114">
        <v>238</v>
      </c>
      <c r="B254" s="285" t="s">
        <v>1043</v>
      </c>
      <c r="C254" s="210">
        <v>3648.22</v>
      </c>
      <c r="D254" s="211"/>
      <c r="E254" s="211"/>
      <c r="F254" s="211"/>
      <c r="G254" s="211"/>
      <c r="H254" s="211"/>
      <c r="I254" s="210">
        <v>167.6</v>
      </c>
      <c r="J254" s="210">
        <v>174.97</v>
      </c>
      <c r="K254" s="210">
        <v>1080.28</v>
      </c>
      <c r="L254" s="210">
        <v>2225.37</v>
      </c>
      <c r="M254" s="211"/>
      <c r="N254" s="211"/>
      <c r="O254" s="260"/>
      <c r="P254" s="247"/>
      <c r="S254" s="353"/>
      <c r="T254" s="353"/>
    </row>
    <row r="255" spans="1:20" ht="45" x14ac:dyDescent="0.25">
      <c r="A255" s="114">
        <v>239</v>
      </c>
      <c r="B255" s="288" t="s">
        <v>1148</v>
      </c>
      <c r="C255" s="210">
        <v>15409.14</v>
      </c>
      <c r="D255" s="211"/>
      <c r="E255" s="211"/>
      <c r="F255" s="211"/>
      <c r="G255" s="211"/>
      <c r="H255" s="211"/>
      <c r="I255" s="210">
        <v>707.89</v>
      </c>
      <c r="J255" s="210">
        <v>739.04</v>
      </c>
      <c r="K255" s="210">
        <v>4562.82</v>
      </c>
      <c r="L255" s="210">
        <v>9399.4</v>
      </c>
      <c r="M255" s="211"/>
      <c r="N255" s="211"/>
      <c r="O255" s="260"/>
      <c r="P255" s="247"/>
      <c r="S255" s="353"/>
      <c r="T255" s="353"/>
    </row>
    <row r="256" spans="1:20" ht="56.25" x14ac:dyDescent="0.25">
      <c r="A256" s="114">
        <v>240</v>
      </c>
      <c r="B256" s="285" t="s">
        <v>1347</v>
      </c>
      <c r="C256" s="210">
        <v>13620.02</v>
      </c>
      <c r="D256" s="211"/>
      <c r="E256" s="211"/>
      <c r="F256" s="211"/>
      <c r="G256" s="211"/>
      <c r="H256" s="211"/>
      <c r="I256" s="210">
        <v>625.70000000000005</v>
      </c>
      <c r="J256" s="210">
        <v>653.23</v>
      </c>
      <c r="K256" s="210">
        <v>4033.04</v>
      </c>
      <c r="L256" s="210">
        <v>8308.0499999999993</v>
      </c>
      <c r="M256" s="211"/>
      <c r="N256" s="211"/>
      <c r="O256" s="260"/>
      <c r="P256" s="247"/>
      <c r="S256" s="353"/>
      <c r="T256" s="353"/>
    </row>
    <row r="257" spans="1:20" ht="56.25" x14ac:dyDescent="0.25">
      <c r="A257" s="114">
        <v>241</v>
      </c>
      <c r="B257" s="285" t="s">
        <v>1497</v>
      </c>
      <c r="C257" s="210">
        <v>28528.9</v>
      </c>
      <c r="D257" s="211"/>
      <c r="E257" s="211"/>
      <c r="F257" s="211"/>
      <c r="G257" s="211"/>
      <c r="H257" s="211"/>
      <c r="I257" s="210">
        <v>1310.6099999999999</v>
      </c>
      <c r="J257" s="210">
        <v>1368.27</v>
      </c>
      <c r="K257" s="210">
        <v>8447.7199999999993</v>
      </c>
      <c r="L257" s="210">
        <v>17402.3</v>
      </c>
      <c r="M257" s="211"/>
      <c r="N257" s="211"/>
      <c r="O257" s="260"/>
      <c r="P257" s="247"/>
      <c r="S257" s="353"/>
      <c r="T257" s="353"/>
    </row>
    <row r="258" spans="1:20" ht="45" x14ac:dyDescent="0.25">
      <c r="A258" s="114">
        <v>242</v>
      </c>
      <c r="B258" s="285" t="s">
        <v>1498</v>
      </c>
      <c r="C258" s="210">
        <v>203470.88</v>
      </c>
      <c r="D258" s="211"/>
      <c r="E258" s="211"/>
      <c r="F258" s="211"/>
      <c r="G258" s="211"/>
      <c r="H258" s="211"/>
      <c r="I258" s="210">
        <v>9347.3700000000008</v>
      </c>
      <c r="J258" s="210">
        <v>9758.66</v>
      </c>
      <c r="K258" s="210">
        <v>60249.95</v>
      </c>
      <c r="L258" s="210">
        <v>124114.9</v>
      </c>
      <c r="M258" s="211"/>
      <c r="N258" s="211"/>
      <c r="O258" s="260"/>
      <c r="P258" s="247"/>
      <c r="S258" s="353"/>
      <c r="T258" s="353"/>
    </row>
    <row r="259" spans="1:20" ht="22.5" x14ac:dyDescent="0.25">
      <c r="A259" s="114">
        <v>243</v>
      </c>
      <c r="B259" s="285" t="s">
        <v>1499</v>
      </c>
      <c r="C259" s="212">
        <v>7284.91</v>
      </c>
      <c r="D259" s="213"/>
      <c r="E259" s="213"/>
      <c r="F259" s="213"/>
      <c r="G259" s="213"/>
      <c r="H259" s="213"/>
      <c r="I259" s="212">
        <v>334.67</v>
      </c>
      <c r="J259" s="212">
        <v>349.39</v>
      </c>
      <c r="K259" s="212">
        <v>2157.14</v>
      </c>
      <c r="L259" s="212">
        <v>4443.71</v>
      </c>
      <c r="M259" s="213"/>
      <c r="N259" s="213"/>
      <c r="O259" s="252"/>
      <c r="P259" s="247"/>
      <c r="S259" s="353"/>
      <c r="T259" s="353"/>
    </row>
    <row r="260" spans="1:20" ht="22.5" x14ac:dyDescent="0.25">
      <c r="A260" s="114">
        <v>244</v>
      </c>
      <c r="B260" s="285" t="s">
        <v>1044</v>
      </c>
      <c r="C260" s="210">
        <v>49309.26</v>
      </c>
      <c r="D260" s="211"/>
      <c r="E260" s="211"/>
      <c r="F260" s="211"/>
      <c r="G260" s="211"/>
      <c r="H260" s="211"/>
      <c r="I260" s="210">
        <v>2265.25</v>
      </c>
      <c r="J260" s="210">
        <v>2364.92</v>
      </c>
      <c r="K260" s="210">
        <v>14601.01</v>
      </c>
      <c r="L260" s="210">
        <v>30078.080000000002</v>
      </c>
      <c r="M260" s="211"/>
      <c r="N260" s="211"/>
      <c r="O260" s="260"/>
      <c r="P260" s="247"/>
      <c r="S260" s="353"/>
      <c r="T260" s="353"/>
    </row>
    <row r="261" spans="1:20" ht="33.75" x14ac:dyDescent="0.25">
      <c r="A261" s="114">
        <v>245</v>
      </c>
      <c r="B261" s="288" t="s">
        <v>1149</v>
      </c>
      <c r="C261" s="210">
        <v>21426.21</v>
      </c>
      <c r="D261" s="211"/>
      <c r="E261" s="211"/>
      <c r="F261" s="211"/>
      <c r="G261" s="211"/>
      <c r="H261" s="211"/>
      <c r="I261" s="210">
        <v>984.31</v>
      </c>
      <c r="J261" s="210">
        <v>1027.6199999999999</v>
      </c>
      <c r="K261" s="210">
        <v>6344.53</v>
      </c>
      <c r="L261" s="210">
        <v>13069.74</v>
      </c>
      <c r="M261" s="211"/>
      <c r="N261" s="211"/>
      <c r="O261" s="260"/>
      <c r="P261" s="247"/>
      <c r="S261" s="353"/>
      <c r="T261" s="353"/>
    </row>
    <row r="262" spans="1:20" ht="22.5" x14ac:dyDescent="0.25">
      <c r="A262" s="114">
        <v>246</v>
      </c>
      <c r="B262" s="288" t="s">
        <v>1150</v>
      </c>
      <c r="C262" s="210">
        <v>29996.69</v>
      </c>
      <c r="D262" s="211"/>
      <c r="E262" s="211"/>
      <c r="F262" s="211"/>
      <c r="G262" s="211"/>
      <c r="H262" s="211"/>
      <c r="I262" s="210">
        <v>1378.04</v>
      </c>
      <c r="J262" s="210">
        <v>1438.67</v>
      </c>
      <c r="K262" s="210">
        <v>8882.35</v>
      </c>
      <c r="L262" s="210">
        <v>18297.64</v>
      </c>
      <c r="M262" s="211"/>
      <c r="N262" s="211"/>
      <c r="O262" s="260"/>
      <c r="P262" s="247"/>
      <c r="S262" s="353"/>
      <c r="T262" s="353"/>
    </row>
    <row r="263" spans="1:20" ht="33.75" x14ac:dyDescent="0.25">
      <c r="A263" s="114">
        <v>247</v>
      </c>
      <c r="B263" s="288" t="s">
        <v>1151</v>
      </c>
      <c r="C263" s="210">
        <v>10713.1</v>
      </c>
      <c r="D263" s="211"/>
      <c r="E263" s="211"/>
      <c r="F263" s="211"/>
      <c r="G263" s="211"/>
      <c r="H263" s="211"/>
      <c r="I263" s="210">
        <v>492.16</v>
      </c>
      <c r="J263" s="210">
        <v>513.80999999999995</v>
      </c>
      <c r="K263" s="210">
        <v>3172.27</v>
      </c>
      <c r="L263" s="210">
        <v>6534.87</v>
      </c>
      <c r="M263" s="211"/>
      <c r="N263" s="211"/>
      <c r="O263" s="260"/>
      <c r="P263" s="247"/>
      <c r="S263" s="353"/>
      <c r="T263" s="353"/>
    </row>
    <row r="264" spans="1:20" ht="33.75" x14ac:dyDescent="0.25">
      <c r="A264" s="114">
        <v>248</v>
      </c>
      <c r="B264" s="288" t="s">
        <v>1152</v>
      </c>
      <c r="C264" s="210">
        <v>6163.66</v>
      </c>
      <c r="D264" s="211"/>
      <c r="E264" s="211"/>
      <c r="F264" s="211"/>
      <c r="G264" s="211"/>
      <c r="H264" s="211"/>
      <c r="I264" s="210">
        <v>283.16000000000003</v>
      </c>
      <c r="J264" s="210">
        <v>295.61</v>
      </c>
      <c r="K264" s="210">
        <v>1825.13</v>
      </c>
      <c r="L264" s="210">
        <v>3759.76</v>
      </c>
      <c r="M264" s="211"/>
      <c r="N264" s="211"/>
      <c r="O264" s="260"/>
      <c r="P264" s="247"/>
      <c r="Q264" s="217">
        <f>SUM(C241:C264)</f>
        <v>1176276.3559999999</v>
      </c>
      <c r="S264" s="353"/>
      <c r="T264" s="353"/>
    </row>
    <row r="265" spans="1:20" x14ac:dyDescent="0.25">
      <c r="A265" s="364" t="s">
        <v>750</v>
      </c>
      <c r="B265" s="382"/>
      <c r="C265" s="382"/>
      <c r="D265" s="382"/>
      <c r="E265" s="382"/>
      <c r="F265" s="382"/>
      <c r="G265" s="382"/>
      <c r="H265" s="382"/>
      <c r="I265" s="382"/>
      <c r="J265" s="382"/>
      <c r="K265" s="382"/>
      <c r="L265" s="382"/>
      <c r="M265" s="382"/>
      <c r="N265" s="382"/>
      <c r="O265" s="382"/>
      <c r="P265" s="276"/>
      <c r="S265" s="353"/>
      <c r="T265" s="353"/>
    </row>
    <row r="266" spans="1:20" ht="135" x14ac:dyDescent="0.25">
      <c r="A266" s="296">
        <v>249</v>
      </c>
      <c r="B266" s="261" t="s">
        <v>1573</v>
      </c>
      <c r="C266" s="267">
        <v>16740</v>
      </c>
      <c r="D266" s="258"/>
      <c r="E266" s="258"/>
      <c r="F266" s="325">
        <v>602.15837999999997</v>
      </c>
      <c r="G266" s="325">
        <v>391.37939999999981</v>
      </c>
      <c r="H266" s="325">
        <v>15746.840109999999</v>
      </c>
      <c r="I266" s="258"/>
      <c r="J266" s="258"/>
      <c r="K266" s="258"/>
      <c r="L266" s="258"/>
      <c r="M266" s="258"/>
      <c r="N266" s="258"/>
      <c r="O266" s="258"/>
      <c r="P266" s="258"/>
      <c r="S266" s="353"/>
      <c r="T266" s="353"/>
    </row>
    <row r="267" spans="1:20" ht="258.75" x14ac:dyDescent="0.25">
      <c r="A267" s="114">
        <v>250</v>
      </c>
      <c r="B267" s="128" t="s">
        <v>551</v>
      </c>
      <c r="C267" s="214">
        <v>3872</v>
      </c>
      <c r="D267" s="215"/>
      <c r="E267" s="215"/>
      <c r="F267" s="215"/>
      <c r="G267" s="215"/>
      <c r="H267" s="215"/>
      <c r="I267" s="214"/>
      <c r="J267" s="214">
        <v>133.52533</v>
      </c>
      <c r="K267" s="214"/>
      <c r="L267" s="214">
        <v>3738</v>
      </c>
      <c r="M267" s="215"/>
      <c r="N267" s="215"/>
      <c r="O267" s="253"/>
      <c r="P267" s="291"/>
      <c r="S267" s="353"/>
      <c r="T267" s="353"/>
    </row>
    <row r="268" spans="1:20" ht="45" x14ac:dyDescent="0.25">
      <c r="A268" s="296">
        <v>251</v>
      </c>
      <c r="B268" s="112" t="s">
        <v>1348</v>
      </c>
      <c r="C268" s="210">
        <v>270099.63</v>
      </c>
      <c r="D268" s="211"/>
      <c r="E268" s="211"/>
      <c r="F268" s="211"/>
      <c r="G268" s="211"/>
      <c r="H268" s="211"/>
      <c r="I268" s="210">
        <v>12408.27</v>
      </c>
      <c r="J268" s="210">
        <v>12954.24</v>
      </c>
      <c r="K268" s="210">
        <v>79979.45</v>
      </c>
      <c r="L268" s="210">
        <v>164757.67000000001</v>
      </c>
      <c r="M268" s="211"/>
      <c r="N268" s="211"/>
      <c r="O268" s="260"/>
      <c r="P268" s="247"/>
      <c r="S268" s="353"/>
      <c r="T268" s="353"/>
    </row>
    <row r="269" spans="1:20" ht="22.5" x14ac:dyDescent="0.25">
      <c r="A269" s="114">
        <v>252</v>
      </c>
      <c r="B269" s="112" t="s">
        <v>1349</v>
      </c>
      <c r="C269" s="210">
        <v>256.43</v>
      </c>
      <c r="D269" s="211"/>
      <c r="E269" s="211"/>
      <c r="F269" s="211"/>
      <c r="G269" s="211"/>
      <c r="H269" s="211"/>
      <c r="I269" s="210">
        <v>15.64</v>
      </c>
      <c r="J269" s="210">
        <v>16.329999999999998</v>
      </c>
      <c r="K269" s="210">
        <v>16.8</v>
      </c>
      <c r="L269" s="210">
        <v>207.66</v>
      </c>
      <c r="M269" s="211"/>
      <c r="N269" s="211"/>
      <c r="O269" s="260"/>
      <c r="P269" s="247"/>
      <c r="S269" s="353"/>
      <c r="T269" s="353"/>
    </row>
    <row r="270" spans="1:20" ht="176.25" customHeight="1" x14ac:dyDescent="0.25">
      <c r="A270" s="296">
        <v>253</v>
      </c>
      <c r="B270" s="363" t="s">
        <v>1601</v>
      </c>
      <c r="C270" s="361">
        <v>187140.96609999999</v>
      </c>
      <c r="D270" s="213"/>
      <c r="E270" s="213"/>
      <c r="F270" s="362">
        <v>25039.50528486192</v>
      </c>
      <c r="G270" s="362">
        <v>162101.46081513804</v>
      </c>
      <c r="H270" s="213"/>
      <c r="I270" s="212"/>
      <c r="J270" s="212"/>
      <c r="K270" s="212"/>
      <c r="L270" s="212"/>
      <c r="M270" s="213"/>
      <c r="N270" s="213"/>
      <c r="O270" s="252"/>
      <c r="P270" s="277"/>
      <c r="R270" s="250"/>
      <c r="S270" s="353"/>
      <c r="T270" s="353"/>
    </row>
    <row r="271" spans="1:20" ht="45" x14ac:dyDescent="0.25">
      <c r="A271" s="114">
        <v>254</v>
      </c>
      <c r="B271" s="292" t="s">
        <v>1350</v>
      </c>
      <c r="C271" s="293">
        <v>508677.19</v>
      </c>
      <c r="D271" s="294"/>
      <c r="E271" s="294"/>
      <c r="F271" s="294"/>
      <c r="G271" s="294"/>
      <c r="H271" s="294"/>
      <c r="I271" s="293">
        <v>23368.43</v>
      </c>
      <c r="J271" s="293">
        <v>24396.639999999999</v>
      </c>
      <c r="K271" s="293">
        <v>150624.87</v>
      </c>
      <c r="L271" s="293">
        <v>310287.24</v>
      </c>
      <c r="M271" s="294"/>
      <c r="N271" s="294"/>
      <c r="O271" s="295"/>
      <c r="P271" s="247"/>
      <c r="S271" s="353"/>
      <c r="T271" s="353"/>
    </row>
    <row r="272" spans="1:20" ht="33.75" x14ac:dyDescent="0.25">
      <c r="A272" s="296">
        <v>255</v>
      </c>
      <c r="B272" s="129" t="s">
        <v>1351</v>
      </c>
      <c r="C272" s="214">
        <v>313032.12</v>
      </c>
      <c r="D272" s="215"/>
      <c r="E272" s="215"/>
      <c r="F272" s="215"/>
      <c r="G272" s="215"/>
      <c r="H272" s="215"/>
      <c r="I272" s="214">
        <v>14380.57</v>
      </c>
      <c r="J272" s="214">
        <v>15013.32</v>
      </c>
      <c r="K272" s="214">
        <v>92692.23</v>
      </c>
      <c r="L272" s="214">
        <v>190946</v>
      </c>
      <c r="M272" s="215"/>
      <c r="N272" s="215"/>
      <c r="O272" s="253"/>
      <c r="P272" s="291"/>
      <c r="Q272" s="2">
        <f>SUM(C266:C272)</f>
        <v>1299818.3361</v>
      </c>
      <c r="S272" s="353"/>
      <c r="T272" s="353"/>
    </row>
    <row r="273" spans="1:20" x14ac:dyDescent="0.25">
      <c r="A273" s="364" t="s">
        <v>758</v>
      </c>
      <c r="B273" s="365"/>
      <c r="C273" s="365"/>
      <c r="D273" s="365"/>
      <c r="E273" s="365"/>
      <c r="F273" s="365"/>
      <c r="G273" s="365"/>
      <c r="H273" s="365"/>
      <c r="I273" s="365"/>
      <c r="J273" s="365"/>
      <c r="K273" s="365"/>
      <c r="L273" s="365"/>
      <c r="M273" s="365"/>
      <c r="N273" s="365"/>
      <c r="O273" s="365"/>
      <c r="P273" s="258"/>
      <c r="S273" s="353"/>
      <c r="T273" s="353"/>
    </row>
    <row r="274" spans="1:20" ht="45" x14ac:dyDescent="0.25">
      <c r="A274" s="114">
        <v>256</v>
      </c>
      <c r="B274" s="285" t="s">
        <v>547</v>
      </c>
      <c r="C274" s="210">
        <v>39777</v>
      </c>
      <c r="D274" s="211"/>
      <c r="E274" s="211"/>
      <c r="F274" s="211"/>
      <c r="G274" s="211"/>
      <c r="H274" s="211"/>
      <c r="I274" s="211">
        <v>37888</v>
      </c>
      <c r="J274" s="211">
        <v>1890</v>
      </c>
      <c r="K274" s="210">
        <v>-1</v>
      </c>
      <c r="L274" s="210"/>
      <c r="M274" s="210"/>
      <c r="N274" s="211"/>
      <c r="O274" s="260"/>
      <c r="P274" s="247"/>
      <c r="S274" s="353"/>
      <c r="T274" s="353"/>
    </row>
    <row r="275" spans="1:20" ht="67.5" x14ac:dyDescent="0.25">
      <c r="A275" s="114">
        <v>257</v>
      </c>
      <c r="B275" s="290" t="s">
        <v>1368</v>
      </c>
      <c r="C275" s="210">
        <f>K275+L275</f>
        <v>32732</v>
      </c>
      <c r="D275" s="211"/>
      <c r="E275" s="211"/>
      <c r="F275" s="211"/>
      <c r="G275" s="211"/>
      <c r="H275" s="211"/>
      <c r="I275" s="211"/>
      <c r="J275" s="211"/>
      <c r="K275" s="210">
        <v>96</v>
      </c>
      <c r="L275" s="210">
        <v>32636</v>
      </c>
      <c r="M275" s="210"/>
      <c r="N275" s="211"/>
      <c r="O275" s="260"/>
      <c r="P275" s="247"/>
      <c r="S275" s="353"/>
      <c r="T275" s="353"/>
    </row>
    <row r="276" spans="1:20" ht="90" x14ac:dyDescent="0.25">
      <c r="A276" s="114">
        <v>258</v>
      </c>
      <c r="B276" s="290" t="s">
        <v>1505</v>
      </c>
      <c r="C276" s="210">
        <v>22549</v>
      </c>
      <c r="D276" s="211"/>
      <c r="E276" s="211"/>
      <c r="F276" s="211"/>
      <c r="G276" s="211"/>
      <c r="H276" s="211"/>
      <c r="I276" s="211"/>
      <c r="J276" s="211"/>
      <c r="K276" s="210">
        <v>136.85973999999999</v>
      </c>
      <c r="L276" s="210">
        <v>2944.8352145454542</v>
      </c>
      <c r="M276" s="210">
        <v>19466.965965487445</v>
      </c>
      <c r="N276" s="211"/>
      <c r="O276" s="260"/>
      <c r="P276" s="247"/>
      <c r="R276" s="250"/>
      <c r="S276" s="353"/>
      <c r="T276" s="353"/>
    </row>
    <row r="277" spans="1:20" ht="67.5" x14ac:dyDescent="0.25">
      <c r="A277" s="114">
        <v>259</v>
      </c>
      <c r="B277" s="290" t="s">
        <v>1506</v>
      </c>
      <c r="C277" s="210">
        <v>24024</v>
      </c>
      <c r="D277" s="211"/>
      <c r="E277" s="211"/>
      <c r="F277" s="211"/>
      <c r="G277" s="211"/>
      <c r="H277" s="211"/>
      <c r="I277" s="211"/>
      <c r="J277" s="211"/>
      <c r="K277" s="210"/>
      <c r="L277" s="210">
        <v>841.69400000000019</v>
      </c>
      <c r="M277" s="210">
        <v>23182.506029356598</v>
      </c>
      <c r="N277" s="211"/>
      <c r="O277" s="260"/>
      <c r="P277" s="247"/>
      <c r="S277" s="353"/>
      <c r="T277" s="353"/>
    </row>
    <row r="278" spans="1:20" ht="67.5" x14ac:dyDescent="0.25">
      <c r="A278" s="114">
        <v>260</v>
      </c>
      <c r="B278" s="290" t="s">
        <v>1507</v>
      </c>
      <c r="C278" s="210">
        <f>K278+L278+M278</f>
        <v>34821</v>
      </c>
      <c r="D278" s="211"/>
      <c r="E278" s="211"/>
      <c r="F278" s="211"/>
      <c r="G278" s="211"/>
      <c r="H278" s="211"/>
      <c r="I278" s="211"/>
      <c r="J278" s="211"/>
      <c r="K278" s="210">
        <v>121</v>
      </c>
      <c r="L278" s="210">
        <v>3773</v>
      </c>
      <c r="M278" s="210">
        <v>30927</v>
      </c>
      <c r="N278" s="211"/>
      <c r="O278" s="260"/>
      <c r="P278" s="247"/>
      <c r="S278" s="353"/>
      <c r="T278" s="353"/>
    </row>
    <row r="279" spans="1:20" ht="56.25" x14ac:dyDescent="0.25">
      <c r="A279" s="114">
        <v>261</v>
      </c>
      <c r="B279" s="285" t="s">
        <v>1352</v>
      </c>
      <c r="C279" s="210">
        <v>1849841.05</v>
      </c>
      <c r="D279" s="211"/>
      <c r="E279" s="211"/>
      <c r="F279" s="211"/>
      <c r="G279" s="211"/>
      <c r="H279" s="211"/>
      <c r="I279" s="211"/>
      <c r="J279" s="211"/>
      <c r="K279" s="210">
        <v>86285.14</v>
      </c>
      <c r="L279" s="210">
        <v>88873.69</v>
      </c>
      <c r="M279" s="210">
        <v>547639.69999999995</v>
      </c>
      <c r="N279" s="211">
        <v>1127042.51</v>
      </c>
      <c r="O279" s="260"/>
      <c r="P279" s="247"/>
      <c r="S279" s="353"/>
      <c r="T279" s="353"/>
    </row>
    <row r="280" spans="1:20" ht="22.5" x14ac:dyDescent="0.25">
      <c r="A280" s="114">
        <v>262</v>
      </c>
      <c r="B280" s="285" t="s">
        <v>1508</v>
      </c>
      <c r="C280" s="210">
        <v>444758.74</v>
      </c>
      <c r="D280" s="211"/>
      <c r="E280" s="211"/>
      <c r="F280" s="211"/>
      <c r="G280" s="211"/>
      <c r="H280" s="211"/>
      <c r="I280" s="211"/>
      <c r="J280" s="211"/>
      <c r="K280" s="210">
        <v>20745.599999999999</v>
      </c>
      <c r="L280" s="210">
        <v>21367.97</v>
      </c>
      <c r="M280" s="210">
        <v>131669.45000000001</v>
      </c>
      <c r="N280" s="210">
        <v>270975.71999999997</v>
      </c>
      <c r="O280" s="260"/>
      <c r="P280" s="247"/>
      <c r="S280" s="353"/>
      <c r="T280" s="353"/>
    </row>
    <row r="281" spans="1:20" x14ac:dyDescent="0.25">
      <c r="A281" s="114">
        <v>263</v>
      </c>
      <c r="B281" s="285" t="s">
        <v>763</v>
      </c>
      <c r="C281" s="210">
        <v>455345.49</v>
      </c>
      <c r="D281" s="211"/>
      <c r="E281" s="211"/>
      <c r="F281" s="211"/>
      <c r="G281" s="211"/>
      <c r="H281" s="211"/>
      <c r="I281" s="211"/>
      <c r="J281" s="211"/>
      <c r="K281" s="210">
        <v>21239.42</v>
      </c>
      <c r="L281" s="210">
        <v>21876.6</v>
      </c>
      <c r="M281" s="210">
        <v>134803.62</v>
      </c>
      <c r="N281" s="210">
        <v>277425.84999999998</v>
      </c>
      <c r="O281" s="260"/>
      <c r="P281" s="247"/>
      <c r="S281" s="353"/>
      <c r="T281" s="353"/>
    </row>
    <row r="282" spans="1:20" ht="48" customHeight="1" x14ac:dyDescent="0.25">
      <c r="A282" s="114">
        <v>264</v>
      </c>
      <c r="B282" s="285" t="s">
        <v>1353</v>
      </c>
      <c r="C282" s="210">
        <v>4761266.2300000004</v>
      </c>
      <c r="D282" s="211"/>
      <c r="E282" s="211"/>
      <c r="F282" s="211"/>
      <c r="G282" s="211"/>
      <c r="H282" s="211"/>
      <c r="I282" s="211"/>
      <c r="J282" s="211"/>
      <c r="K282" s="210">
        <v>222087.47</v>
      </c>
      <c r="L282" s="210">
        <v>228750.1</v>
      </c>
      <c r="M282" s="211" t="s">
        <v>1153</v>
      </c>
      <c r="N282" s="211" t="s">
        <v>1154</v>
      </c>
      <c r="O282" s="260"/>
      <c r="P282" s="247"/>
      <c r="S282" s="353"/>
      <c r="T282" s="353"/>
    </row>
    <row r="283" spans="1:20" ht="33.75" x14ac:dyDescent="0.25">
      <c r="A283" s="114">
        <v>265</v>
      </c>
      <c r="B283" s="285" t="s">
        <v>1509</v>
      </c>
      <c r="C283" s="210">
        <v>1214282.6599999999</v>
      </c>
      <c r="D283" s="211"/>
      <c r="E283" s="211"/>
      <c r="F283" s="211"/>
      <c r="G283" s="211"/>
      <c r="H283" s="211"/>
      <c r="I283" s="211"/>
      <c r="J283" s="211"/>
      <c r="K283" s="210">
        <v>56639.76</v>
      </c>
      <c r="L283" s="210">
        <v>58338.95</v>
      </c>
      <c r="M283" s="210">
        <v>359484.62</v>
      </c>
      <c r="N283" s="210">
        <v>739819.34</v>
      </c>
      <c r="O283" s="260"/>
      <c r="P283" s="247"/>
      <c r="S283" s="353"/>
      <c r="T283" s="353"/>
    </row>
    <row r="284" spans="1:20" ht="33.75" x14ac:dyDescent="0.25">
      <c r="A284" s="114">
        <v>266</v>
      </c>
      <c r="B284" s="285" t="s">
        <v>1510</v>
      </c>
      <c r="C284" s="210">
        <v>359980.68</v>
      </c>
      <c r="D284" s="211"/>
      <c r="E284" s="211"/>
      <c r="F284" s="211"/>
      <c r="G284" s="211"/>
      <c r="H284" s="211"/>
      <c r="I284" s="211"/>
      <c r="J284" s="211"/>
      <c r="K284" s="210">
        <v>16791.16</v>
      </c>
      <c r="L284" s="210">
        <v>17294.900000000001</v>
      </c>
      <c r="M284" s="210">
        <v>106571.16</v>
      </c>
      <c r="N284" s="210">
        <v>219323.46</v>
      </c>
      <c r="O284" s="260"/>
      <c r="P284" s="247"/>
      <c r="S284" s="353"/>
      <c r="T284" s="353"/>
    </row>
    <row r="285" spans="1:20" ht="33.75" x14ac:dyDescent="0.25">
      <c r="A285" s="114">
        <v>267</v>
      </c>
      <c r="B285" s="285" t="s">
        <v>766</v>
      </c>
      <c r="C285" s="210">
        <v>1649911.46</v>
      </c>
      <c r="D285" s="211"/>
      <c r="E285" s="211"/>
      <c r="F285" s="211"/>
      <c r="G285" s="211"/>
      <c r="H285" s="211"/>
      <c r="I285" s="211"/>
      <c r="J285" s="211"/>
      <c r="K285" s="210">
        <v>76959.5</v>
      </c>
      <c r="L285" s="210">
        <v>79268.28</v>
      </c>
      <c r="M285" s="210">
        <v>488451.17</v>
      </c>
      <c r="N285" s="211" t="s">
        <v>1155</v>
      </c>
      <c r="O285" s="260"/>
      <c r="P285" s="247"/>
      <c r="S285" s="353"/>
      <c r="T285" s="353"/>
    </row>
    <row r="286" spans="1:20" ht="22.5" x14ac:dyDescent="0.25">
      <c r="A286" s="114">
        <v>268</v>
      </c>
      <c r="B286" s="285" t="s">
        <v>767</v>
      </c>
      <c r="C286" s="210">
        <v>325417.32</v>
      </c>
      <c r="D286" s="211"/>
      <c r="E286" s="211"/>
      <c r="F286" s="211"/>
      <c r="G286" s="211"/>
      <c r="H286" s="211"/>
      <c r="I286" s="211"/>
      <c r="J286" s="211"/>
      <c r="K286" s="210">
        <v>15178.97</v>
      </c>
      <c r="L286" s="210">
        <v>15634.34</v>
      </c>
      <c r="M286" s="210">
        <v>96338.79</v>
      </c>
      <c r="N286" s="210">
        <v>198265.23</v>
      </c>
      <c r="O286" s="260"/>
      <c r="P286" s="247"/>
      <c r="S286" s="353"/>
      <c r="T286" s="353"/>
    </row>
    <row r="287" spans="1:20" ht="78.75" x14ac:dyDescent="0.25">
      <c r="A287" s="114">
        <v>269</v>
      </c>
      <c r="B287" s="285" t="s">
        <v>1511</v>
      </c>
      <c r="C287" s="212">
        <v>4108475.17</v>
      </c>
      <c r="D287" s="213"/>
      <c r="E287" s="213"/>
      <c r="F287" s="213"/>
      <c r="G287" s="213"/>
      <c r="H287" s="213"/>
      <c r="I287" s="213"/>
      <c r="J287" s="213"/>
      <c r="K287" s="212">
        <v>191638.28</v>
      </c>
      <c r="L287" s="212">
        <v>197387.43</v>
      </c>
      <c r="M287" s="213" t="s">
        <v>1156</v>
      </c>
      <c r="N287" s="213" t="s">
        <v>1157</v>
      </c>
      <c r="O287" s="252"/>
      <c r="P287" s="247"/>
      <c r="S287" s="353"/>
      <c r="T287" s="353"/>
    </row>
    <row r="288" spans="1:20" ht="45" x14ac:dyDescent="0.25">
      <c r="A288" s="114">
        <v>270</v>
      </c>
      <c r="B288" s="285" t="s">
        <v>768</v>
      </c>
      <c r="C288" s="210">
        <v>1849841.05</v>
      </c>
      <c r="D288" s="211"/>
      <c r="E288" s="211"/>
      <c r="F288" s="211"/>
      <c r="G288" s="211"/>
      <c r="H288" s="211"/>
      <c r="I288" s="211"/>
      <c r="J288" s="211"/>
      <c r="K288" s="210">
        <v>86285.14</v>
      </c>
      <c r="L288" s="210">
        <v>88873.69</v>
      </c>
      <c r="M288" s="210">
        <v>547639.69999999995</v>
      </c>
      <c r="N288" s="210">
        <v>1127042.51</v>
      </c>
      <c r="O288" s="260"/>
      <c r="P288" s="247"/>
      <c r="S288" s="353"/>
      <c r="T288" s="353"/>
    </row>
    <row r="289" spans="1:20" x14ac:dyDescent="0.25">
      <c r="A289" s="114">
        <v>271</v>
      </c>
      <c r="B289" s="285" t="s">
        <v>769</v>
      </c>
      <c r="C289" s="210">
        <v>983546.26</v>
      </c>
      <c r="D289" s="211"/>
      <c r="E289" s="211"/>
      <c r="F289" s="211"/>
      <c r="G289" s="211"/>
      <c r="H289" s="211"/>
      <c r="I289" s="211"/>
      <c r="J289" s="211"/>
      <c r="K289" s="210">
        <v>45877.15</v>
      </c>
      <c r="L289" s="210">
        <v>47253.46</v>
      </c>
      <c r="M289" s="210">
        <v>291175.82</v>
      </c>
      <c r="N289" s="210">
        <v>599239.82999999996</v>
      </c>
      <c r="O289" s="260"/>
      <c r="P289" s="247"/>
      <c r="S289" s="353"/>
      <c r="T289" s="353"/>
    </row>
    <row r="290" spans="1:20" ht="33.75" x14ac:dyDescent="0.25">
      <c r="A290" s="114">
        <v>272</v>
      </c>
      <c r="B290" s="285" t="s">
        <v>1512</v>
      </c>
      <c r="C290" s="210">
        <v>173031.29</v>
      </c>
      <c r="D290" s="211"/>
      <c r="E290" s="211"/>
      <c r="F290" s="211"/>
      <c r="G290" s="211"/>
      <c r="H290" s="211"/>
      <c r="I290" s="211"/>
      <c r="J290" s="211"/>
      <c r="K290" s="210">
        <v>8070.98</v>
      </c>
      <c r="L290" s="210">
        <v>8313.11</v>
      </c>
      <c r="M290" s="210">
        <v>51225.38</v>
      </c>
      <c r="N290" s="210">
        <v>105421.82</v>
      </c>
      <c r="O290" s="260"/>
      <c r="P290" s="247"/>
      <c r="S290" s="353"/>
      <c r="T290" s="353"/>
    </row>
    <row r="291" spans="1:20" x14ac:dyDescent="0.25">
      <c r="A291" s="114">
        <v>273</v>
      </c>
      <c r="B291" s="285" t="s">
        <v>770</v>
      </c>
      <c r="C291" s="210">
        <v>650834.64</v>
      </c>
      <c r="D291" s="211"/>
      <c r="E291" s="211"/>
      <c r="F291" s="211"/>
      <c r="G291" s="211"/>
      <c r="H291" s="211"/>
      <c r="I291" s="211"/>
      <c r="J291" s="211"/>
      <c r="K291" s="210">
        <v>30357.94</v>
      </c>
      <c r="L291" s="210">
        <v>31268.68</v>
      </c>
      <c r="M291" s="210">
        <v>192677.58</v>
      </c>
      <c r="N291" s="210">
        <v>396530.45</v>
      </c>
      <c r="O291" s="260"/>
      <c r="P291" s="247"/>
      <c r="S291" s="353"/>
      <c r="T291" s="353"/>
    </row>
    <row r="292" spans="1:20" ht="33.75" x14ac:dyDescent="0.25">
      <c r="A292" s="114">
        <v>274</v>
      </c>
      <c r="B292" s="288" t="s">
        <v>1158</v>
      </c>
      <c r="C292" s="210">
        <v>112128.83</v>
      </c>
      <c r="D292" s="211"/>
      <c r="E292" s="211"/>
      <c r="F292" s="211"/>
      <c r="G292" s="211"/>
      <c r="H292" s="211"/>
      <c r="I292" s="211"/>
      <c r="J292" s="211"/>
      <c r="K292" s="210">
        <v>5230.21</v>
      </c>
      <c r="L292" s="210">
        <v>5387.11</v>
      </c>
      <c r="M292" s="210">
        <v>33195.39</v>
      </c>
      <c r="N292" s="210">
        <v>68316.12</v>
      </c>
      <c r="O292" s="260"/>
      <c r="P292" s="247"/>
      <c r="S292" s="353"/>
      <c r="T292" s="353"/>
    </row>
    <row r="293" spans="1:20" ht="22.5" x14ac:dyDescent="0.25">
      <c r="A293" s="114">
        <v>275</v>
      </c>
      <c r="B293" s="285" t="s">
        <v>1058</v>
      </c>
      <c r="C293" s="210">
        <v>416064.63</v>
      </c>
      <c r="D293" s="211"/>
      <c r="E293" s="211"/>
      <c r="F293" s="211"/>
      <c r="G293" s="211"/>
      <c r="H293" s="211"/>
      <c r="I293" s="211"/>
      <c r="J293" s="211"/>
      <c r="K293" s="210">
        <v>19407.18</v>
      </c>
      <c r="L293" s="210">
        <v>19989.39</v>
      </c>
      <c r="M293" s="210">
        <v>123174.64</v>
      </c>
      <c r="N293" s="210">
        <v>253493.41</v>
      </c>
      <c r="O293" s="260"/>
      <c r="P293" s="247"/>
      <c r="S293" s="353"/>
      <c r="T293" s="353"/>
    </row>
    <row r="294" spans="1:20" ht="33.75" x14ac:dyDescent="0.25">
      <c r="A294" s="114">
        <v>276</v>
      </c>
      <c r="B294" s="285" t="s">
        <v>772</v>
      </c>
      <c r="C294" s="210">
        <v>8095000.3700000001</v>
      </c>
      <c r="D294" s="211"/>
      <c r="E294" s="211"/>
      <c r="F294" s="211"/>
      <c r="G294" s="211"/>
      <c r="H294" s="211"/>
      <c r="I294" s="211"/>
      <c r="J294" s="211"/>
      <c r="K294" s="210">
        <v>377588.25</v>
      </c>
      <c r="L294" s="210">
        <v>388915.9</v>
      </c>
      <c r="M294" s="211" t="s">
        <v>1159</v>
      </c>
      <c r="N294" s="211" t="s">
        <v>1160</v>
      </c>
      <c r="O294" s="260"/>
      <c r="P294" s="247"/>
      <c r="S294" s="353"/>
      <c r="T294" s="353"/>
    </row>
    <row r="295" spans="1:20" ht="22.5" x14ac:dyDescent="0.25">
      <c r="A295" s="114">
        <v>277</v>
      </c>
      <c r="B295" s="285" t="s">
        <v>773</v>
      </c>
      <c r="C295" s="210">
        <v>7863491.0499999998</v>
      </c>
      <c r="D295" s="211"/>
      <c r="E295" s="211"/>
      <c r="F295" s="211"/>
      <c r="G295" s="211"/>
      <c r="H295" s="211"/>
      <c r="I295" s="211"/>
      <c r="J295" s="211"/>
      <c r="K295" s="210">
        <v>366789.58</v>
      </c>
      <c r="L295" s="210">
        <v>377793.27</v>
      </c>
      <c r="M295" s="211" t="s">
        <v>1161</v>
      </c>
      <c r="N295" s="211" t="s">
        <v>1162</v>
      </c>
      <c r="O295" s="260"/>
      <c r="P295" s="247"/>
      <c r="S295" s="353"/>
      <c r="T295" s="353"/>
    </row>
    <row r="296" spans="1:20" x14ac:dyDescent="0.25">
      <c r="A296" s="114">
        <v>278</v>
      </c>
      <c r="B296" s="285" t="s">
        <v>774</v>
      </c>
      <c r="C296" s="210">
        <v>638444</v>
      </c>
      <c r="D296" s="211"/>
      <c r="E296" s="211"/>
      <c r="F296" s="211"/>
      <c r="G296" s="211"/>
      <c r="H296" s="211"/>
      <c r="I296" s="211"/>
      <c r="J296" s="211"/>
      <c r="K296" s="210">
        <v>29779.98</v>
      </c>
      <c r="L296" s="210">
        <v>30673.38</v>
      </c>
      <c r="M296" s="210">
        <v>189009.37</v>
      </c>
      <c r="N296" s="210">
        <v>388981.27</v>
      </c>
      <c r="O296" s="260"/>
      <c r="P296" s="247"/>
      <c r="S296" s="353"/>
      <c r="T296" s="353"/>
    </row>
    <row r="297" spans="1:20" ht="22.5" x14ac:dyDescent="0.25">
      <c r="A297" s="114">
        <v>279</v>
      </c>
      <c r="B297" s="288" t="s">
        <v>1163</v>
      </c>
      <c r="C297" s="210">
        <v>4632794.8600000003</v>
      </c>
      <c r="D297" s="211"/>
      <c r="E297" s="211"/>
      <c r="F297" s="211"/>
      <c r="G297" s="211"/>
      <c r="H297" s="211"/>
      <c r="I297" s="211"/>
      <c r="J297" s="211"/>
      <c r="K297" s="210">
        <v>216094.97</v>
      </c>
      <c r="L297" s="210">
        <v>222577.82</v>
      </c>
      <c r="M297" s="210">
        <v>1371524.55</v>
      </c>
      <c r="N297" s="210">
        <v>2822597.52</v>
      </c>
      <c r="O297" s="260"/>
      <c r="P297" s="247"/>
      <c r="S297" s="353"/>
      <c r="T297" s="353"/>
    </row>
    <row r="298" spans="1:20" x14ac:dyDescent="0.25">
      <c r="A298" s="114">
        <v>280</v>
      </c>
      <c r="B298" s="285" t="s">
        <v>776</v>
      </c>
      <c r="C298" s="210">
        <v>4949082.24</v>
      </c>
      <c r="D298" s="211"/>
      <c r="E298" s="211"/>
      <c r="F298" s="211"/>
      <c r="G298" s="211"/>
      <c r="H298" s="211"/>
      <c r="I298" s="211"/>
      <c r="J298" s="211"/>
      <c r="K298" s="210">
        <v>230848.08</v>
      </c>
      <c r="L298" s="210">
        <v>237773.52</v>
      </c>
      <c r="M298" s="210">
        <v>1465160.44</v>
      </c>
      <c r="N298" s="210">
        <v>3015300.19</v>
      </c>
      <c r="O298" s="260"/>
      <c r="P298" s="247"/>
      <c r="S298" s="353"/>
      <c r="T298" s="353"/>
    </row>
    <row r="299" spans="1:20" x14ac:dyDescent="0.25">
      <c r="A299" s="114">
        <v>281</v>
      </c>
      <c r="B299" s="285" t="s">
        <v>777</v>
      </c>
      <c r="C299" s="210">
        <v>259546.93</v>
      </c>
      <c r="D299" s="211"/>
      <c r="E299" s="211"/>
      <c r="F299" s="211"/>
      <c r="G299" s="211"/>
      <c r="H299" s="211"/>
      <c r="I299" s="211"/>
      <c r="J299" s="211"/>
      <c r="K299" s="210">
        <v>12106.47</v>
      </c>
      <c r="L299" s="210">
        <v>12469.66</v>
      </c>
      <c r="M299" s="210">
        <v>76838.06</v>
      </c>
      <c r="N299" s="210">
        <v>158132.73000000001</v>
      </c>
      <c r="O299" s="260"/>
      <c r="P299" s="247"/>
      <c r="S299" s="353"/>
      <c r="T299" s="353"/>
    </row>
    <row r="300" spans="1:20" ht="22.5" x14ac:dyDescent="0.25">
      <c r="A300" s="114">
        <v>282</v>
      </c>
      <c r="B300" s="285" t="s">
        <v>778</v>
      </c>
      <c r="C300" s="212">
        <v>1353229.88</v>
      </c>
      <c r="D300" s="213"/>
      <c r="E300" s="213"/>
      <c r="F300" s="213"/>
      <c r="G300" s="213"/>
      <c r="H300" s="213"/>
      <c r="I300" s="213"/>
      <c r="J300" s="213"/>
      <c r="K300" s="212">
        <v>63120.9</v>
      </c>
      <c r="L300" s="212">
        <v>65014.53</v>
      </c>
      <c r="M300" s="212">
        <v>400619.51</v>
      </c>
      <c r="N300" s="212">
        <v>824474.94</v>
      </c>
      <c r="O300" s="252"/>
      <c r="P300" s="247"/>
      <c r="S300" s="353"/>
      <c r="T300" s="353"/>
    </row>
    <row r="301" spans="1:20" x14ac:dyDescent="0.25">
      <c r="A301" s="114">
        <v>283</v>
      </c>
      <c r="B301" s="285" t="s">
        <v>779</v>
      </c>
      <c r="C301" s="210">
        <v>1081445.54</v>
      </c>
      <c r="D301" s="211"/>
      <c r="E301" s="211"/>
      <c r="F301" s="211"/>
      <c r="G301" s="211"/>
      <c r="H301" s="211"/>
      <c r="I301" s="211"/>
      <c r="J301" s="211"/>
      <c r="K301" s="210">
        <v>50443.62</v>
      </c>
      <c r="L301" s="210">
        <v>51956.93</v>
      </c>
      <c r="M301" s="210">
        <v>320158.59999999998</v>
      </c>
      <c r="N301" s="210">
        <v>658886.39</v>
      </c>
      <c r="O301" s="260"/>
      <c r="P301" s="247"/>
      <c r="S301" s="353"/>
      <c r="T301" s="353"/>
    </row>
    <row r="302" spans="1:20" ht="22.5" x14ac:dyDescent="0.25">
      <c r="A302" s="114">
        <v>284</v>
      </c>
      <c r="B302" s="285" t="s">
        <v>780</v>
      </c>
      <c r="C302" s="210">
        <v>113836.37</v>
      </c>
      <c r="D302" s="211"/>
      <c r="E302" s="211"/>
      <c r="F302" s="211"/>
      <c r="G302" s="211"/>
      <c r="H302" s="211"/>
      <c r="I302" s="211"/>
      <c r="J302" s="211"/>
      <c r="K302" s="210">
        <v>5309.85</v>
      </c>
      <c r="L302" s="210">
        <v>5469.15</v>
      </c>
      <c r="M302" s="210">
        <v>33700.9</v>
      </c>
      <c r="N302" s="210">
        <v>69356.460000000006</v>
      </c>
      <c r="O302" s="260"/>
      <c r="P302" s="247"/>
      <c r="S302" s="353"/>
      <c r="T302" s="353"/>
    </row>
    <row r="303" spans="1:20" ht="22.5" x14ac:dyDescent="0.25">
      <c r="A303" s="114">
        <v>285</v>
      </c>
      <c r="B303" s="285" t="s">
        <v>1513</v>
      </c>
      <c r="C303" s="210">
        <v>2372663.0499999998</v>
      </c>
      <c r="D303" s="211"/>
      <c r="E303" s="211"/>
      <c r="F303" s="211"/>
      <c r="G303" s="211"/>
      <c r="H303" s="211"/>
      <c r="I303" s="211"/>
      <c r="J303" s="211"/>
      <c r="K303" s="210">
        <v>110671.98</v>
      </c>
      <c r="L303" s="210">
        <v>113992.13</v>
      </c>
      <c r="M303" s="210">
        <v>702419.53</v>
      </c>
      <c r="N303" s="210">
        <v>1445579.4</v>
      </c>
      <c r="O303" s="260"/>
      <c r="P303" s="247"/>
      <c r="S303" s="353"/>
      <c r="T303" s="353"/>
    </row>
    <row r="304" spans="1:20" x14ac:dyDescent="0.25">
      <c r="A304" s="114">
        <v>286</v>
      </c>
      <c r="B304" s="285" t="s">
        <v>1164</v>
      </c>
      <c r="C304" s="210">
        <v>0</v>
      </c>
      <c r="D304" s="211"/>
      <c r="E304" s="211"/>
      <c r="F304" s="211"/>
      <c r="G304" s="211"/>
      <c r="H304" s="211"/>
      <c r="I304" s="211"/>
      <c r="J304" s="211"/>
      <c r="K304" s="210">
        <v>0</v>
      </c>
      <c r="L304" s="210">
        <v>0</v>
      </c>
      <c r="M304" s="210">
        <v>0</v>
      </c>
      <c r="N304" s="210">
        <v>0</v>
      </c>
      <c r="O304" s="260"/>
      <c r="P304" s="247"/>
      <c r="S304" s="353"/>
      <c r="T304" s="353"/>
    </row>
    <row r="305" spans="1:20" ht="45" x14ac:dyDescent="0.25">
      <c r="A305" s="114">
        <v>287</v>
      </c>
      <c r="B305" s="288" t="s">
        <v>1165</v>
      </c>
      <c r="C305" s="210">
        <v>0</v>
      </c>
      <c r="D305" s="211"/>
      <c r="E305" s="211"/>
      <c r="F305" s="211"/>
      <c r="G305" s="211"/>
      <c r="H305" s="211"/>
      <c r="I305" s="211"/>
      <c r="J305" s="211"/>
      <c r="K305" s="210">
        <v>0</v>
      </c>
      <c r="L305" s="210">
        <v>0</v>
      </c>
      <c r="M305" s="210">
        <v>0</v>
      </c>
      <c r="N305" s="210">
        <v>0</v>
      </c>
      <c r="O305" s="260"/>
      <c r="P305" s="247"/>
      <c r="S305" s="353"/>
      <c r="T305" s="353"/>
    </row>
    <row r="306" spans="1:20" x14ac:dyDescent="0.25">
      <c r="A306" s="114">
        <v>288</v>
      </c>
      <c r="B306" s="285" t="s">
        <v>782</v>
      </c>
      <c r="C306" s="210">
        <v>100915.94</v>
      </c>
      <c r="D306" s="211"/>
      <c r="E306" s="211"/>
      <c r="F306" s="211"/>
      <c r="G306" s="211"/>
      <c r="H306" s="211"/>
      <c r="I306" s="211"/>
      <c r="J306" s="211"/>
      <c r="K306" s="210">
        <v>4707.1899999999996</v>
      </c>
      <c r="L306" s="210">
        <v>4848.3999999999996</v>
      </c>
      <c r="M306" s="210">
        <v>29875.85</v>
      </c>
      <c r="N306" s="210">
        <v>61484.5</v>
      </c>
      <c r="O306" s="260"/>
      <c r="P306" s="247"/>
      <c r="S306" s="353"/>
      <c r="T306" s="353"/>
    </row>
    <row r="307" spans="1:20" ht="33.75" x14ac:dyDescent="0.25">
      <c r="A307" s="114">
        <v>289</v>
      </c>
      <c r="B307" s="285" t="s">
        <v>1354</v>
      </c>
      <c r="C307" s="210">
        <v>551338.01</v>
      </c>
      <c r="D307" s="211"/>
      <c r="E307" s="211"/>
      <c r="F307" s="211"/>
      <c r="G307" s="211"/>
      <c r="H307" s="211"/>
      <c r="I307" s="211"/>
      <c r="J307" s="211"/>
      <c r="K307" s="210">
        <v>25716.95</v>
      </c>
      <c r="L307" s="210">
        <v>26488.46</v>
      </c>
      <c r="M307" s="210">
        <v>163221.91</v>
      </c>
      <c r="N307" s="210">
        <v>335910.69</v>
      </c>
      <c r="O307" s="260"/>
      <c r="P307" s="247"/>
      <c r="S307" s="353"/>
      <c r="T307" s="353"/>
    </row>
    <row r="308" spans="1:20" ht="33.75" x14ac:dyDescent="0.25">
      <c r="A308" s="114">
        <v>290</v>
      </c>
      <c r="B308" s="288" t="s">
        <v>1166</v>
      </c>
      <c r="C308" s="210">
        <v>0</v>
      </c>
      <c r="D308" s="211"/>
      <c r="E308" s="211"/>
      <c r="F308" s="211"/>
      <c r="G308" s="211"/>
      <c r="H308" s="211"/>
      <c r="I308" s="211"/>
      <c r="J308" s="211"/>
      <c r="K308" s="210">
        <v>0</v>
      </c>
      <c r="L308" s="210">
        <v>0</v>
      </c>
      <c r="M308" s="210">
        <v>0</v>
      </c>
      <c r="N308" s="210">
        <v>0</v>
      </c>
      <c r="O308" s="260"/>
      <c r="P308" s="247"/>
      <c r="S308" s="353"/>
      <c r="T308" s="353"/>
    </row>
    <row r="309" spans="1:20" ht="33.75" x14ac:dyDescent="0.25">
      <c r="A309" s="114">
        <v>291</v>
      </c>
      <c r="B309" s="288" t="s">
        <v>1167</v>
      </c>
      <c r="C309" s="210">
        <v>0</v>
      </c>
      <c r="D309" s="211"/>
      <c r="E309" s="211"/>
      <c r="F309" s="211"/>
      <c r="G309" s="211"/>
      <c r="H309" s="211"/>
      <c r="I309" s="211"/>
      <c r="J309" s="211"/>
      <c r="K309" s="210">
        <v>0</v>
      </c>
      <c r="L309" s="210">
        <v>0</v>
      </c>
      <c r="M309" s="210">
        <v>0</v>
      </c>
      <c r="N309" s="210">
        <v>0</v>
      </c>
      <c r="O309" s="260"/>
      <c r="P309" s="247"/>
      <c r="S309" s="353"/>
      <c r="T309" s="353"/>
    </row>
    <row r="310" spans="1:20" ht="22.5" x14ac:dyDescent="0.25">
      <c r="A310" s="114">
        <v>292</v>
      </c>
      <c r="B310" s="285" t="s">
        <v>784</v>
      </c>
      <c r="C310" s="210">
        <v>198380.66</v>
      </c>
      <c r="D310" s="211"/>
      <c r="E310" s="211"/>
      <c r="F310" s="211"/>
      <c r="G310" s="211"/>
      <c r="H310" s="211"/>
      <c r="I310" s="211"/>
      <c r="J310" s="211"/>
      <c r="K310" s="210">
        <v>9253.39</v>
      </c>
      <c r="L310" s="210">
        <v>9530.99</v>
      </c>
      <c r="M310" s="210">
        <v>58729.98</v>
      </c>
      <c r="N310" s="210">
        <v>120866.3</v>
      </c>
      <c r="O310" s="260"/>
      <c r="P310" s="247"/>
      <c r="S310" s="353"/>
      <c r="T310" s="353"/>
    </row>
    <row r="311" spans="1:20" x14ac:dyDescent="0.25">
      <c r="A311" s="114">
        <v>293</v>
      </c>
      <c r="B311" s="285" t="s">
        <v>785</v>
      </c>
      <c r="C311" s="210">
        <v>78843.600000000006</v>
      </c>
      <c r="D311" s="211"/>
      <c r="E311" s="211"/>
      <c r="F311" s="211"/>
      <c r="G311" s="211"/>
      <c r="H311" s="211"/>
      <c r="I311" s="211"/>
      <c r="J311" s="211"/>
      <c r="K311" s="210">
        <v>3677.63</v>
      </c>
      <c r="L311" s="210">
        <v>3787.96</v>
      </c>
      <c r="M311" s="210">
        <v>23341.4</v>
      </c>
      <c r="N311" s="210">
        <v>48036.6</v>
      </c>
      <c r="O311" s="260"/>
      <c r="P311" s="247"/>
      <c r="S311" s="353"/>
      <c r="T311" s="353"/>
    </row>
    <row r="312" spans="1:20" ht="22.5" x14ac:dyDescent="0.25">
      <c r="A312" s="114">
        <v>294</v>
      </c>
      <c r="B312" s="285" t="s">
        <v>1514</v>
      </c>
      <c r="C312" s="210">
        <v>86473.62</v>
      </c>
      <c r="D312" s="211"/>
      <c r="E312" s="211"/>
      <c r="F312" s="211"/>
      <c r="G312" s="211"/>
      <c r="H312" s="211"/>
      <c r="I312" s="211"/>
      <c r="J312" s="211"/>
      <c r="K312" s="210">
        <v>4033.53</v>
      </c>
      <c r="L312" s="210">
        <v>4154.54</v>
      </c>
      <c r="M312" s="210">
        <v>25600.25</v>
      </c>
      <c r="N312" s="210">
        <v>52685.31</v>
      </c>
      <c r="O312" s="260"/>
      <c r="P312" s="247"/>
      <c r="S312" s="353"/>
      <c r="T312" s="353"/>
    </row>
    <row r="313" spans="1:20" ht="22.5" x14ac:dyDescent="0.25">
      <c r="A313" s="114">
        <v>295</v>
      </c>
      <c r="B313" s="285" t="s">
        <v>1515</v>
      </c>
      <c r="C313" s="210">
        <v>71213.570000000007</v>
      </c>
      <c r="D313" s="211"/>
      <c r="E313" s="211"/>
      <c r="F313" s="211"/>
      <c r="G313" s="211"/>
      <c r="H313" s="211"/>
      <c r="I313" s="211"/>
      <c r="J313" s="211"/>
      <c r="K313" s="210">
        <v>3321.73</v>
      </c>
      <c r="L313" s="210">
        <v>3421.38</v>
      </c>
      <c r="M313" s="210">
        <v>21082.560000000001</v>
      </c>
      <c r="N313" s="210">
        <v>43387.9</v>
      </c>
      <c r="O313" s="260"/>
      <c r="P313" s="247"/>
      <c r="S313" s="353"/>
      <c r="T313" s="353"/>
    </row>
    <row r="314" spans="1:20" ht="33.75" x14ac:dyDescent="0.25">
      <c r="A314" s="114">
        <v>296</v>
      </c>
      <c r="B314" s="285" t="s">
        <v>1516</v>
      </c>
      <c r="C314" s="210">
        <v>68670.23</v>
      </c>
      <c r="D314" s="211"/>
      <c r="E314" s="211"/>
      <c r="F314" s="211"/>
      <c r="G314" s="211"/>
      <c r="H314" s="211"/>
      <c r="I314" s="211"/>
      <c r="J314" s="211"/>
      <c r="K314" s="210">
        <v>3203.1</v>
      </c>
      <c r="L314" s="210">
        <v>3299.19</v>
      </c>
      <c r="M314" s="210">
        <v>20329.61</v>
      </c>
      <c r="N314" s="210">
        <v>41838.33</v>
      </c>
      <c r="O314" s="260"/>
      <c r="P314" s="247"/>
      <c r="S314" s="353"/>
      <c r="T314" s="353"/>
    </row>
    <row r="315" spans="1:20" ht="22.5" x14ac:dyDescent="0.25">
      <c r="A315" s="114">
        <v>297</v>
      </c>
      <c r="B315" s="285" t="s">
        <v>1517</v>
      </c>
      <c r="C315" s="212">
        <v>55953.52</v>
      </c>
      <c r="D315" s="213"/>
      <c r="E315" s="213"/>
      <c r="F315" s="213"/>
      <c r="G315" s="213"/>
      <c r="H315" s="213"/>
      <c r="I315" s="213"/>
      <c r="J315" s="213"/>
      <c r="K315" s="212">
        <v>2609.9299999999998</v>
      </c>
      <c r="L315" s="212">
        <v>2688.23</v>
      </c>
      <c r="M315" s="212">
        <v>16564.87</v>
      </c>
      <c r="N315" s="212">
        <v>34090.49</v>
      </c>
      <c r="O315" s="252"/>
      <c r="P315" s="247"/>
      <c r="S315" s="353"/>
      <c r="T315" s="353"/>
    </row>
    <row r="316" spans="1:20" ht="45" x14ac:dyDescent="0.25">
      <c r="A316" s="114">
        <v>298</v>
      </c>
      <c r="B316" s="285" t="s">
        <v>1518</v>
      </c>
      <c r="C316" s="210">
        <v>546818.48</v>
      </c>
      <c r="D316" s="211"/>
      <c r="E316" s="211"/>
      <c r="F316" s="211"/>
      <c r="G316" s="211"/>
      <c r="H316" s="211"/>
      <c r="I316" s="211"/>
      <c r="J316" s="211"/>
      <c r="K316" s="210">
        <v>25506.14</v>
      </c>
      <c r="L316" s="210">
        <v>26271.33</v>
      </c>
      <c r="M316" s="210">
        <v>161883.92000000001</v>
      </c>
      <c r="N316" s="210">
        <v>333157.09999999998</v>
      </c>
      <c r="O316" s="260"/>
      <c r="P316" s="247"/>
      <c r="S316" s="353"/>
      <c r="T316" s="353"/>
    </row>
    <row r="317" spans="1:20" ht="22.5" x14ac:dyDescent="0.25">
      <c r="A317" s="114">
        <v>299</v>
      </c>
      <c r="B317" s="285" t="s">
        <v>789</v>
      </c>
      <c r="C317" s="210">
        <v>58496.86</v>
      </c>
      <c r="D317" s="211"/>
      <c r="E317" s="211"/>
      <c r="F317" s="211"/>
      <c r="G317" s="211"/>
      <c r="H317" s="211"/>
      <c r="I317" s="211"/>
      <c r="J317" s="211"/>
      <c r="K317" s="210">
        <v>2728.56</v>
      </c>
      <c r="L317" s="210">
        <v>2810.42</v>
      </c>
      <c r="M317" s="210">
        <v>17317.810000000001</v>
      </c>
      <c r="N317" s="210">
        <v>35640.06</v>
      </c>
      <c r="O317" s="260"/>
      <c r="P317" s="247"/>
      <c r="S317" s="353"/>
      <c r="T317" s="353"/>
    </row>
    <row r="318" spans="1:20" x14ac:dyDescent="0.25">
      <c r="A318" s="114">
        <v>300</v>
      </c>
      <c r="B318" s="285" t="s">
        <v>790</v>
      </c>
      <c r="C318" s="210">
        <v>83930.28</v>
      </c>
      <c r="D318" s="211"/>
      <c r="E318" s="211"/>
      <c r="F318" s="211"/>
      <c r="G318" s="211"/>
      <c r="H318" s="211"/>
      <c r="I318" s="211"/>
      <c r="J318" s="211"/>
      <c r="K318" s="210">
        <v>3914.9</v>
      </c>
      <c r="L318" s="210">
        <v>4032.34</v>
      </c>
      <c r="M318" s="210">
        <v>24847.3</v>
      </c>
      <c r="N318" s="210">
        <v>51135.74</v>
      </c>
      <c r="O318" s="260"/>
      <c r="P318" s="247"/>
      <c r="S318" s="353"/>
      <c r="T318" s="353"/>
    </row>
    <row r="319" spans="1:20" ht="22.5" x14ac:dyDescent="0.25">
      <c r="A319" s="114">
        <v>301</v>
      </c>
      <c r="B319" s="285" t="s">
        <v>1519</v>
      </c>
      <c r="C319" s="210">
        <v>43236.81</v>
      </c>
      <c r="D319" s="211"/>
      <c r="E319" s="211"/>
      <c r="F319" s="211"/>
      <c r="G319" s="211"/>
      <c r="H319" s="211"/>
      <c r="I319" s="211"/>
      <c r="J319" s="211"/>
      <c r="K319" s="210">
        <v>2016.76</v>
      </c>
      <c r="L319" s="210">
        <v>2077.27</v>
      </c>
      <c r="M319" s="210">
        <v>12800.12</v>
      </c>
      <c r="N319" s="210">
        <v>26342.65</v>
      </c>
      <c r="O319" s="260"/>
      <c r="P319" s="247"/>
      <c r="S319" s="353"/>
      <c r="T319" s="353"/>
    </row>
    <row r="320" spans="1:20" ht="22.5" x14ac:dyDescent="0.25">
      <c r="A320" s="114">
        <v>302</v>
      </c>
      <c r="B320" s="285" t="s">
        <v>1520</v>
      </c>
      <c r="C320" s="210">
        <v>139883.79999999999</v>
      </c>
      <c r="D320" s="211"/>
      <c r="E320" s="211"/>
      <c r="F320" s="211"/>
      <c r="G320" s="211"/>
      <c r="H320" s="211"/>
      <c r="I320" s="211"/>
      <c r="J320" s="211"/>
      <c r="K320" s="210">
        <v>6524.83</v>
      </c>
      <c r="L320" s="210">
        <v>6720.57</v>
      </c>
      <c r="M320" s="210">
        <v>41412.160000000003</v>
      </c>
      <c r="N320" s="210">
        <v>85226.23</v>
      </c>
      <c r="O320" s="260"/>
      <c r="P320" s="247"/>
      <c r="S320" s="353"/>
      <c r="T320" s="353"/>
    </row>
    <row r="321" spans="1:20" x14ac:dyDescent="0.25">
      <c r="A321" s="114">
        <v>303</v>
      </c>
      <c r="B321" s="285" t="s">
        <v>792</v>
      </c>
      <c r="C321" s="210">
        <v>129710.43</v>
      </c>
      <c r="D321" s="211"/>
      <c r="E321" s="211"/>
      <c r="F321" s="211"/>
      <c r="G321" s="211"/>
      <c r="H321" s="211"/>
      <c r="I321" s="211"/>
      <c r="J321" s="211"/>
      <c r="K321" s="210">
        <v>6050.29</v>
      </c>
      <c r="L321" s="210">
        <v>6231.8</v>
      </c>
      <c r="M321" s="210">
        <v>38400.370000000003</v>
      </c>
      <c r="N321" s="210">
        <v>79027.960000000006</v>
      </c>
      <c r="O321" s="260"/>
      <c r="P321" s="247"/>
      <c r="S321" s="353"/>
      <c r="T321" s="353"/>
    </row>
    <row r="322" spans="1:20" x14ac:dyDescent="0.25">
      <c r="A322" s="114">
        <v>304</v>
      </c>
      <c r="B322" s="285" t="s">
        <v>793</v>
      </c>
      <c r="C322" s="210">
        <v>43236.81</v>
      </c>
      <c r="D322" s="211"/>
      <c r="E322" s="211"/>
      <c r="F322" s="211"/>
      <c r="G322" s="211"/>
      <c r="H322" s="211"/>
      <c r="I322" s="211"/>
      <c r="J322" s="211"/>
      <c r="K322" s="210">
        <v>2016.76</v>
      </c>
      <c r="L322" s="210">
        <v>2077.27</v>
      </c>
      <c r="M322" s="210">
        <v>12800.12</v>
      </c>
      <c r="N322" s="210">
        <v>26342.65</v>
      </c>
      <c r="O322" s="260"/>
      <c r="P322" s="247"/>
      <c r="S322" s="353"/>
      <c r="T322" s="353"/>
    </row>
    <row r="323" spans="1:20" ht="22.5" x14ac:dyDescent="0.25">
      <c r="A323" s="114">
        <v>305</v>
      </c>
      <c r="B323" s="285" t="s">
        <v>794</v>
      </c>
      <c r="C323" s="210">
        <v>15260.05</v>
      </c>
      <c r="D323" s="211"/>
      <c r="E323" s="211"/>
      <c r="F323" s="211"/>
      <c r="G323" s="211"/>
      <c r="H323" s="211"/>
      <c r="I323" s="211"/>
      <c r="J323" s="211"/>
      <c r="K323" s="210">
        <v>711.8</v>
      </c>
      <c r="L323" s="210">
        <v>733.15</v>
      </c>
      <c r="M323" s="210">
        <v>4517.6899999999996</v>
      </c>
      <c r="N323" s="210">
        <v>9297.41</v>
      </c>
      <c r="O323" s="260"/>
      <c r="P323" s="247"/>
      <c r="S323" s="353"/>
      <c r="T323" s="353"/>
    </row>
    <row r="324" spans="1:20" ht="22.5" x14ac:dyDescent="0.25">
      <c r="A324" s="114">
        <v>306</v>
      </c>
      <c r="B324" s="285" t="s">
        <v>795</v>
      </c>
      <c r="C324" s="210">
        <v>15260.05</v>
      </c>
      <c r="D324" s="211"/>
      <c r="E324" s="211"/>
      <c r="F324" s="211"/>
      <c r="G324" s="211"/>
      <c r="H324" s="211"/>
      <c r="I324" s="211"/>
      <c r="J324" s="211"/>
      <c r="K324" s="210">
        <v>711.8</v>
      </c>
      <c r="L324" s="210">
        <v>733.15</v>
      </c>
      <c r="M324" s="210">
        <v>4517.6899999999996</v>
      </c>
      <c r="N324" s="210">
        <v>9297.41</v>
      </c>
      <c r="O324" s="260"/>
      <c r="P324" s="247"/>
      <c r="S324" s="353"/>
      <c r="T324" s="353"/>
    </row>
    <row r="325" spans="1:20" ht="33.75" x14ac:dyDescent="0.25">
      <c r="A325" s="114">
        <v>307</v>
      </c>
      <c r="B325" s="285" t="s">
        <v>1521</v>
      </c>
      <c r="C325" s="210">
        <v>101733.67</v>
      </c>
      <c r="D325" s="211"/>
      <c r="E325" s="211"/>
      <c r="F325" s="211"/>
      <c r="G325" s="211"/>
      <c r="H325" s="211"/>
      <c r="I325" s="211"/>
      <c r="J325" s="211"/>
      <c r="K325" s="210">
        <v>4745.33</v>
      </c>
      <c r="L325" s="210">
        <v>4887.6899999999996</v>
      </c>
      <c r="M325" s="210">
        <v>30117.94</v>
      </c>
      <c r="N325" s="210">
        <v>61982.720000000001</v>
      </c>
      <c r="O325" s="260"/>
      <c r="P325" s="247"/>
      <c r="S325" s="353"/>
      <c r="T325" s="353"/>
    </row>
    <row r="326" spans="1:20" ht="22.5" x14ac:dyDescent="0.25">
      <c r="A326" s="114">
        <v>308</v>
      </c>
      <c r="B326" s="288" t="s">
        <v>1168</v>
      </c>
      <c r="C326" s="210">
        <v>43236.81</v>
      </c>
      <c r="D326" s="211"/>
      <c r="E326" s="211"/>
      <c r="F326" s="211"/>
      <c r="G326" s="211"/>
      <c r="H326" s="211"/>
      <c r="I326" s="211"/>
      <c r="J326" s="211"/>
      <c r="K326" s="210">
        <v>2016.76</v>
      </c>
      <c r="L326" s="210">
        <v>2077.27</v>
      </c>
      <c r="M326" s="210">
        <v>12800.12</v>
      </c>
      <c r="N326" s="210">
        <v>26342.65</v>
      </c>
      <c r="O326" s="260"/>
      <c r="P326" s="247"/>
      <c r="S326" s="353"/>
      <c r="T326" s="353"/>
    </row>
    <row r="327" spans="1:20" ht="22.5" x14ac:dyDescent="0.25">
      <c r="A327" s="114">
        <v>309</v>
      </c>
      <c r="B327" s="288" t="s">
        <v>1169</v>
      </c>
      <c r="C327" s="210">
        <v>7825.67</v>
      </c>
      <c r="D327" s="211"/>
      <c r="E327" s="211"/>
      <c r="F327" s="211"/>
      <c r="G327" s="211"/>
      <c r="H327" s="211"/>
      <c r="I327" s="211"/>
      <c r="J327" s="211"/>
      <c r="K327" s="210">
        <v>365.03</v>
      </c>
      <c r="L327" s="210">
        <v>375.98</v>
      </c>
      <c r="M327" s="210">
        <v>2316.7600000000002</v>
      </c>
      <c r="N327" s="210">
        <v>4767.8999999999996</v>
      </c>
      <c r="O327" s="260"/>
      <c r="P327" s="247"/>
      <c r="S327" s="353"/>
      <c r="T327" s="353"/>
    </row>
    <row r="328" spans="1:20" ht="22.5" x14ac:dyDescent="0.25">
      <c r="A328" s="114">
        <v>310</v>
      </c>
      <c r="B328" s="285" t="s">
        <v>1522</v>
      </c>
      <c r="C328" s="210">
        <v>50866.84</v>
      </c>
      <c r="D328" s="211"/>
      <c r="E328" s="211"/>
      <c r="F328" s="211"/>
      <c r="G328" s="211"/>
      <c r="H328" s="211"/>
      <c r="I328" s="211"/>
      <c r="J328" s="211"/>
      <c r="K328" s="210">
        <v>2372.66</v>
      </c>
      <c r="L328" s="210">
        <v>2443.84</v>
      </c>
      <c r="M328" s="210">
        <v>15058.97</v>
      </c>
      <c r="N328" s="210">
        <v>30991.360000000001</v>
      </c>
      <c r="O328" s="260"/>
      <c r="P328" s="247"/>
      <c r="S328" s="353"/>
      <c r="T328" s="353"/>
    </row>
    <row r="329" spans="1:20" ht="33.75" x14ac:dyDescent="0.25">
      <c r="A329" s="114">
        <v>311</v>
      </c>
      <c r="B329" s="285" t="s">
        <v>1523</v>
      </c>
      <c r="C329" s="212">
        <v>61040.2</v>
      </c>
      <c r="D329" s="213"/>
      <c r="E329" s="213"/>
      <c r="F329" s="213"/>
      <c r="G329" s="213"/>
      <c r="H329" s="213"/>
      <c r="I329" s="213"/>
      <c r="J329" s="213"/>
      <c r="K329" s="212">
        <v>2847.2</v>
      </c>
      <c r="L329" s="212">
        <v>2932.61</v>
      </c>
      <c r="M329" s="212">
        <v>18070.759999999998</v>
      </c>
      <c r="N329" s="212">
        <v>37189.629999999997</v>
      </c>
      <c r="O329" s="252"/>
      <c r="P329" s="247"/>
      <c r="S329" s="353"/>
      <c r="T329" s="353"/>
    </row>
    <row r="330" spans="1:20" ht="22.5" x14ac:dyDescent="0.25">
      <c r="A330" s="114">
        <v>312</v>
      </c>
      <c r="B330" s="285" t="s">
        <v>800</v>
      </c>
      <c r="C330" s="214">
        <v>22890.080000000002</v>
      </c>
      <c r="D330" s="215"/>
      <c r="E330" s="215"/>
      <c r="F330" s="215"/>
      <c r="G330" s="215"/>
      <c r="H330" s="215"/>
      <c r="I330" s="215"/>
      <c r="J330" s="215"/>
      <c r="K330" s="214">
        <v>1067.7</v>
      </c>
      <c r="L330" s="214">
        <v>1099.73</v>
      </c>
      <c r="M330" s="214">
        <v>6776.54</v>
      </c>
      <c r="N330" s="214">
        <v>13946.11</v>
      </c>
      <c r="O330" s="253"/>
      <c r="P330" s="247"/>
      <c r="S330" s="353"/>
      <c r="T330" s="353"/>
    </row>
    <row r="331" spans="1:20" ht="78.75" x14ac:dyDescent="0.25">
      <c r="A331" s="114">
        <v>313</v>
      </c>
      <c r="B331" s="285" t="s">
        <v>1355</v>
      </c>
      <c r="C331" s="210">
        <v>58692.5</v>
      </c>
      <c r="D331" s="211"/>
      <c r="E331" s="211"/>
      <c r="F331" s="211"/>
      <c r="G331" s="211"/>
      <c r="H331" s="211"/>
      <c r="I331" s="211"/>
      <c r="J331" s="211"/>
      <c r="K331" s="210">
        <v>2737.69</v>
      </c>
      <c r="L331" s="210">
        <v>2819.82</v>
      </c>
      <c r="M331" s="210">
        <v>17375.73</v>
      </c>
      <c r="N331" s="210">
        <v>35759.26</v>
      </c>
      <c r="O331" s="260"/>
      <c r="P331" s="247"/>
      <c r="S331" s="353"/>
      <c r="T331" s="353"/>
    </row>
    <row r="332" spans="1:20" ht="33.75" x14ac:dyDescent="0.25">
      <c r="A332" s="114">
        <v>314</v>
      </c>
      <c r="B332" s="285" t="s">
        <v>1524</v>
      </c>
      <c r="C332" s="210">
        <v>35606.78</v>
      </c>
      <c r="D332" s="211"/>
      <c r="E332" s="211"/>
      <c r="F332" s="211"/>
      <c r="G332" s="211"/>
      <c r="H332" s="211"/>
      <c r="I332" s="211"/>
      <c r="J332" s="211"/>
      <c r="K332" s="210">
        <v>1660.87</v>
      </c>
      <c r="L332" s="210">
        <v>1710.69</v>
      </c>
      <c r="M332" s="210">
        <v>10541.28</v>
      </c>
      <c r="N332" s="210">
        <v>21693.95</v>
      </c>
      <c r="O332" s="260"/>
      <c r="P332" s="247"/>
      <c r="S332" s="353"/>
      <c r="T332" s="353"/>
    </row>
    <row r="333" spans="1:20" x14ac:dyDescent="0.25">
      <c r="A333" s="114">
        <v>315</v>
      </c>
      <c r="B333" s="285" t="s">
        <v>805</v>
      </c>
      <c r="C333" s="210">
        <v>20346.73</v>
      </c>
      <c r="D333" s="211"/>
      <c r="E333" s="211"/>
      <c r="F333" s="211"/>
      <c r="G333" s="211"/>
      <c r="H333" s="211"/>
      <c r="I333" s="211"/>
      <c r="J333" s="211"/>
      <c r="K333" s="210">
        <v>949.07</v>
      </c>
      <c r="L333" s="210">
        <v>977.54</v>
      </c>
      <c r="M333" s="210">
        <v>6023.59</v>
      </c>
      <c r="N333" s="210">
        <v>12396.54</v>
      </c>
      <c r="O333" s="260"/>
      <c r="P333" s="247"/>
      <c r="S333" s="353"/>
      <c r="T333" s="353"/>
    </row>
    <row r="334" spans="1:20" x14ac:dyDescent="0.25">
      <c r="A334" s="114">
        <v>316</v>
      </c>
      <c r="B334" s="285" t="s">
        <v>806</v>
      </c>
      <c r="C334" s="210">
        <v>30520.1</v>
      </c>
      <c r="D334" s="211"/>
      <c r="E334" s="211"/>
      <c r="F334" s="211"/>
      <c r="G334" s="211"/>
      <c r="H334" s="211"/>
      <c r="I334" s="211"/>
      <c r="J334" s="211"/>
      <c r="K334" s="210">
        <v>1423.6</v>
      </c>
      <c r="L334" s="210">
        <v>1466.31</v>
      </c>
      <c r="M334" s="210">
        <v>9035.3799999999992</v>
      </c>
      <c r="N334" s="210">
        <v>18594.810000000001</v>
      </c>
      <c r="O334" s="260"/>
      <c r="P334" s="247"/>
      <c r="S334" s="353"/>
      <c r="T334" s="353"/>
    </row>
    <row r="335" spans="1:20" ht="22.5" x14ac:dyDescent="0.25">
      <c r="A335" s="114">
        <v>317</v>
      </c>
      <c r="B335" s="285" t="s">
        <v>1525</v>
      </c>
      <c r="C335" s="210">
        <v>170403.9</v>
      </c>
      <c r="D335" s="211"/>
      <c r="E335" s="211"/>
      <c r="F335" s="211"/>
      <c r="G335" s="211"/>
      <c r="H335" s="211"/>
      <c r="I335" s="211"/>
      <c r="J335" s="211"/>
      <c r="K335" s="210">
        <v>7948.43</v>
      </c>
      <c r="L335" s="210">
        <v>8186.88</v>
      </c>
      <c r="M335" s="210">
        <v>50447.55</v>
      </c>
      <c r="N335" s="210">
        <v>103821.05</v>
      </c>
      <c r="O335" s="260"/>
      <c r="P335" s="247"/>
      <c r="S335" s="353"/>
      <c r="T335" s="353"/>
    </row>
    <row r="336" spans="1:20" x14ac:dyDescent="0.25">
      <c r="A336" s="114">
        <v>318</v>
      </c>
      <c r="B336" s="285" t="s">
        <v>808</v>
      </c>
      <c r="C336" s="210">
        <v>22890.080000000002</v>
      </c>
      <c r="D336" s="211"/>
      <c r="E336" s="211"/>
      <c r="F336" s="211"/>
      <c r="G336" s="211"/>
      <c r="H336" s="211"/>
      <c r="I336" s="211"/>
      <c r="J336" s="211"/>
      <c r="K336" s="210">
        <v>1067.7</v>
      </c>
      <c r="L336" s="210">
        <v>1099.73</v>
      </c>
      <c r="M336" s="210">
        <v>6776.54</v>
      </c>
      <c r="N336" s="210">
        <v>13946.11</v>
      </c>
      <c r="O336" s="260"/>
      <c r="P336" s="247"/>
      <c r="S336" s="353"/>
      <c r="T336" s="353"/>
    </row>
    <row r="337" spans="1:20" ht="33.75" x14ac:dyDescent="0.25">
      <c r="A337" s="114">
        <v>319</v>
      </c>
      <c r="B337" s="285" t="s">
        <v>1526</v>
      </c>
      <c r="C337" s="210">
        <v>22890.080000000002</v>
      </c>
      <c r="D337" s="211"/>
      <c r="E337" s="211"/>
      <c r="F337" s="211"/>
      <c r="G337" s="211"/>
      <c r="H337" s="211"/>
      <c r="I337" s="211"/>
      <c r="J337" s="211"/>
      <c r="K337" s="210">
        <v>1067.7</v>
      </c>
      <c r="L337" s="210">
        <v>1099.73</v>
      </c>
      <c r="M337" s="210">
        <v>6776.54</v>
      </c>
      <c r="N337" s="210">
        <v>13946.11</v>
      </c>
      <c r="O337" s="260"/>
      <c r="P337" s="247"/>
      <c r="S337" s="353"/>
      <c r="T337" s="353"/>
    </row>
    <row r="338" spans="1:20" ht="22.5" x14ac:dyDescent="0.25">
      <c r="A338" s="114">
        <v>320</v>
      </c>
      <c r="B338" s="285" t="s">
        <v>1527</v>
      </c>
      <c r="C338" s="210">
        <v>53410.18</v>
      </c>
      <c r="D338" s="211"/>
      <c r="E338" s="211"/>
      <c r="F338" s="211"/>
      <c r="G338" s="211"/>
      <c r="H338" s="211"/>
      <c r="I338" s="211"/>
      <c r="J338" s="211"/>
      <c r="K338" s="210">
        <v>2491.3000000000002</v>
      </c>
      <c r="L338" s="210">
        <v>2566.04</v>
      </c>
      <c r="M338" s="210">
        <v>15811.92</v>
      </c>
      <c r="N338" s="210">
        <v>32540.93</v>
      </c>
      <c r="O338" s="260"/>
      <c r="P338" s="247"/>
      <c r="S338" s="353"/>
      <c r="T338" s="353"/>
    </row>
    <row r="339" spans="1:20" ht="22.5" x14ac:dyDescent="0.25">
      <c r="A339" s="114">
        <v>321</v>
      </c>
      <c r="B339" s="285" t="s">
        <v>1170</v>
      </c>
      <c r="C339" s="210">
        <v>106820.35</v>
      </c>
      <c r="D339" s="211"/>
      <c r="E339" s="211"/>
      <c r="F339" s="211"/>
      <c r="G339" s="211"/>
      <c r="H339" s="211"/>
      <c r="I339" s="211"/>
      <c r="J339" s="211"/>
      <c r="K339" s="210">
        <v>4982.6000000000004</v>
      </c>
      <c r="L339" s="210">
        <v>5132.07</v>
      </c>
      <c r="M339" s="210">
        <v>31623.83</v>
      </c>
      <c r="N339" s="210">
        <v>65081.85</v>
      </c>
      <c r="O339" s="260"/>
      <c r="P339" s="247"/>
      <c r="S339" s="353"/>
      <c r="T339" s="353"/>
    </row>
    <row r="340" spans="1:20" ht="22.5" x14ac:dyDescent="0.25">
      <c r="A340" s="114">
        <v>322</v>
      </c>
      <c r="B340" s="285" t="s">
        <v>812</v>
      </c>
      <c r="C340" s="210">
        <v>83930.28</v>
      </c>
      <c r="D340" s="211"/>
      <c r="E340" s="211"/>
      <c r="F340" s="211"/>
      <c r="G340" s="211"/>
      <c r="H340" s="211"/>
      <c r="I340" s="211"/>
      <c r="J340" s="211"/>
      <c r="K340" s="210">
        <v>3914.9</v>
      </c>
      <c r="L340" s="210">
        <v>4032.34</v>
      </c>
      <c r="M340" s="210">
        <v>24847.3</v>
      </c>
      <c r="N340" s="210">
        <v>51135.74</v>
      </c>
      <c r="O340" s="260"/>
      <c r="P340" s="247"/>
      <c r="S340" s="353"/>
      <c r="T340" s="353"/>
    </row>
    <row r="341" spans="1:20" ht="22.5" x14ac:dyDescent="0.25">
      <c r="A341" s="114">
        <v>323</v>
      </c>
      <c r="B341" s="285" t="s">
        <v>1528</v>
      </c>
      <c r="C341" s="210">
        <v>63583.54</v>
      </c>
      <c r="D341" s="211"/>
      <c r="E341" s="211"/>
      <c r="F341" s="211"/>
      <c r="G341" s="211"/>
      <c r="H341" s="211"/>
      <c r="I341" s="211"/>
      <c r="J341" s="211"/>
      <c r="K341" s="210">
        <v>2965.83</v>
      </c>
      <c r="L341" s="210">
        <v>3054.81</v>
      </c>
      <c r="M341" s="210">
        <v>18823.71</v>
      </c>
      <c r="N341" s="210">
        <v>38739.199999999997</v>
      </c>
      <c r="O341" s="260"/>
      <c r="P341" s="247"/>
      <c r="S341" s="353"/>
      <c r="T341" s="353"/>
    </row>
    <row r="342" spans="1:20" ht="33.75" x14ac:dyDescent="0.25">
      <c r="A342" s="114">
        <v>324</v>
      </c>
      <c r="B342" s="285" t="s">
        <v>1127</v>
      </c>
      <c r="C342" s="212">
        <v>0</v>
      </c>
      <c r="D342" s="213"/>
      <c r="E342" s="213"/>
      <c r="F342" s="213"/>
      <c r="G342" s="213"/>
      <c r="H342" s="213"/>
      <c r="I342" s="213"/>
      <c r="J342" s="213"/>
      <c r="K342" s="212">
        <v>0</v>
      </c>
      <c r="L342" s="212">
        <v>0</v>
      </c>
      <c r="M342" s="212">
        <v>0</v>
      </c>
      <c r="N342" s="212">
        <v>0</v>
      </c>
      <c r="O342" s="252"/>
      <c r="P342" s="247"/>
      <c r="S342" s="353"/>
      <c r="T342" s="353"/>
    </row>
    <row r="343" spans="1:20" ht="56.25" x14ac:dyDescent="0.25">
      <c r="A343" s="114">
        <v>325</v>
      </c>
      <c r="B343" s="285" t="s">
        <v>1356</v>
      </c>
      <c r="C343" s="210">
        <v>0</v>
      </c>
      <c r="D343" s="211"/>
      <c r="E343" s="211"/>
      <c r="F343" s="211"/>
      <c r="G343" s="211"/>
      <c r="H343" s="211"/>
      <c r="I343" s="210">
        <v>0</v>
      </c>
      <c r="J343" s="210">
        <v>0</v>
      </c>
      <c r="K343" s="210">
        <v>0</v>
      </c>
      <c r="L343" s="210">
        <v>0</v>
      </c>
      <c r="M343" s="211"/>
      <c r="N343" s="211"/>
      <c r="O343" s="260"/>
      <c r="P343" s="247"/>
      <c r="S343" s="353"/>
      <c r="T343" s="353"/>
    </row>
    <row r="344" spans="1:20" ht="67.5" x14ac:dyDescent="0.25">
      <c r="A344" s="114">
        <v>326</v>
      </c>
      <c r="B344" s="285" t="s">
        <v>1529</v>
      </c>
      <c r="C344" s="210">
        <v>104782.19</v>
      </c>
      <c r="D344" s="211"/>
      <c r="E344" s="211"/>
      <c r="F344" s="211"/>
      <c r="G344" s="211"/>
      <c r="H344" s="211"/>
      <c r="I344" s="210">
        <v>4813.6499999999996</v>
      </c>
      <c r="J344" s="210">
        <v>5025.45</v>
      </c>
      <c r="K344" s="210">
        <v>31027.15</v>
      </c>
      <c r="L344" s="210">
        <v>63915.93</v>
      </c>
      <c r="M344" s="211"/>
      <c r="N344" s="211"/>
      <c r="O344" s="260"/>
      <c r="P344" s="247"/>
      <c r="S344" s="353"/>
      <c r="T344" s="353"/>
    </row>
    <row r="345" spans="1:20" ht="56.25" x14ac:dyDescent="0.25">
      <c r="A345" s="114">
        <v>327</v>
      </c>
      <c r="B345" s="285" t="s">
        <v>1357</v>
      </c>
      <c r="C345" s="210">
        <v>154054.68</v>
      </c>
      <c r="D345" s="211"/>
      <c r="E345" s="210">
        <v>7073.48</v>
      </c>
      <c r="F345" s="210">
        <v>7420.08</v>
      </c>
      <c r="G345" s="210">
        <v>46212.29</v>
      </c>
      <c r="H345" s="210">
        <v>93348.82</v>
      </c>
      <c r="I345" s="211"/>
      <c r="J345" s="211"/>
      <c r="K345" s="211"/>
      <c r="L345" s="211"/>
      <c r="M345" s="211"/>
      <c r="N345" s="211"/>
      <c r="O345" s="260"/>
      <c r="P345" s="247"/>
      <c r="S345" s="353"/>
      <c r="T345" s="353"/>
    </row>
    <row r="346" spans="1:20" ht="56.25" x14ac:dyDescent="0.25">
      <c r="A346" s="114">
        <v>328</v>
      </c>
      <c r="B346" s="285" t="s">
        <v>1358</v>
      </c>
      <c r="C346" s="210">
        <v>213979.37</v>
      </c>
      <c r="D346" s="211"/>
      <c r="E346" s="210">
        <v>9824.9500000000007</v>
      </c>
      <c r="F346" s="210">
        <v>10306.370000000001</v>
      </c>
      <c r="G346" s="210">
        <v>64188.09</v>
      </c>
      <c r="H346" s="210">
        <v>129659.95</v>
      </c>
      <c r="I346" s="211"/>
      <c r="J346" s="211"/>
      <c r="K346" s="211"/>
      <c r="L346" s="211"/>
      <c r="M346" s="211"/>
      <c r="N346" s="211"/>
      <c r="O346" s="260"/>
      <c r="P346" s="247"/>
      <c r="S346" s="353"/>
      <c r="T346" s="353"/>
    </row>
    <row r="347" spans="1:20" ht="56.25" x14ac:dyDescent="0.25">
      <c r="A347" s="114">
        <v>329</v>
      </c>
      <c r="B347" s="285" t="s">
        <v>1530</v>
      </c>
      <c r="C347" s="210">
        <v>321616.07</v>
      </c>
      <c r="D347" s="211"/>
      <c r="E347" s="211"/>
      <c r="F347" s="211"/>
      <c r="G347" s="211"/>
      <c r="H347" s="211"/>
      <c r="I347" s="211"/>
      <c r="J347" s="211"/>
      <c r="K347" s="211"/>
      <c r="L347" s="210">
        <v>11592.59</v>
      </c>
      <c r="M347" s="210">
        <v>11592.59</v>
      </c>
      <c r="N347" s="210">
        <v>147010.29</v>
      </c>
      <c r="O347" s="254">
        <v>151420.6</v>
      </c>
      <c r="P347" s="248"/>
      <c r="S347" s="353"/>
      <c r="T347" s="353"/>
    </row>
    <row r="348" spans="1:20" ht="56.25" x14ac:dyDescent="0.25">
      <c r="A348" s="114">
        <v>330</v>
      </c>
      <c r="B348" s="285" t="s">
        <v>1531</v>
      </c>
      <c r="C348" s="212">
        <v>43461.63</v>
      </c>
      <c r="D348" s="213"/>
      <c r="E348" s="213"/>
      <c r="F348" s="213"/>
      <c r="G348" s="213"/>
      <c r="H348" s="213"/>
      <c r="I348" s="213"/>
      <c r="J348" s="213"/>
      <c r="K348" s="213"/>
      <c r="L348" s="212">
        <v>1566.57</v>
      </c>
      <c r="M348" s="212">
        <v>1566.57</v>
      </c>
      <c r="N348" s="212">
        <v>19866.259999999998</v>
      </c>
      <c r="O348" s="255">
        <v>20462.240000000002</v>
      </c>
      <c r="P348" s="248"/>
      <c r="S348" s="353"/>
      <c r="T348" s="353"/>
    </row>
    <row r="349" spans="1:20" ht="45" x14ac:dyDescent="0.25">
      <c r="A349" s="114">
        <v>331</v>
      </c>
      <c r="B349" s="285" t="s">
        <v>1359</v>
      </c>
      <c r="C349" s="210">
        <v>5376.37</v>
      </c>
      <c r="D349" s="211"/>
      <c r="E349" s="210">
        <v>246.86</v>
      </c>
      <c r="F349" s="210">
        <v>258.95</v>
      </c>
      <c r="G349" s="210">
        <v>1612.77</v>
      </c>
      <c r="H349" s="210">
        <v>3257.79</v>
      </c>
      <c r="I349" s="211"/>
      <c r="J349" s="211"/>
      <c r="K349" s="211"/>
      <c r="L349" s="211"/>
      <c r="M349" s="211"/>
      <c r="N349" s="211"/>
      <c r="O349" s="260"/>
      <c r="P349" s="247"/>
      <c r="S349" s="353"/>
      <c r="T349" s="353"/>
    </row>
    <row r="350" spans="1:20" ht="56.25" x14ac:dyDescent="0.25">
      <c r="A350" s="114">
        <v>332</v>
      </c>
      <c r="B350" s="285" t="s">
        <v>1532</v>
      </c>
      <c r="C350" s="210">
        <v>32138.11</v>
      </c>
      <c r="D350" s="211"/>
      <c r="E350" s="211"/>
      <c r="F350" s="211"/>
      <c r="G350" s="211"/>
      <c r="H350" s="211"/>
      <c r="I350" s="211"/>
      <c r="J350" s="211"/>
      <c r="K350" s="211"/>
      <c r="L350" s="210">
        <v>1158.4100000000001</v>
      </c>
      <c r="M350" s="210">
        <v>1158.4100000000001</v>
      </c>
      <c r="N350" s="210">
        <v>14690.29</v>
      </c>
      <c r="O350" s="254">
        <v>15131</v>
      </c>
      <c r="P350" s="248"/>
      <c r="S350" s="353"/>
      <c r="T350" s="353"/>
    </row>
    <row r="351" spans="1:20" ht="45" x14ac:dyDescent="0.25">
      <c r="A351" s="114">
        <v>333</v>
      </c>
      <c r="B351" s="288" t="s">
        <v>1171</v>
      </c>
      <c r="C351" s="210">
        <v>16129.1</v>
      </c>
      <c r="D351" s="211"/>
      <c r="E351" s="210">
        <v>740.57</v>
      </c>
      <c r="F351" s="210">
        <v>776.86</v>
      </c>
      <c r="G351" s="210">
        <v>4838.3</v>
      </c>
      <c r="H351" s="210">
        <v>9773.36</v>
      </c>
      <c r="I351" s="211"/>
      <c r="J351" s="211"/>
      <c r="K351" s="211"/>
      <c r="L351" s="211"/>
      <c r="M351" s="211"/>
      <c r="N351" s="211"/>
      <c r="O351" s="260"/>
      <c r="P351" s="247"/>
      <c r="S351" s="353"/>
      <c r="T351" s="353"/>
    </row>
    <row r="352" spans="1:20" ht="56.25" x14ac:dyDescent="0.25">
      <c r="A352" s="114">
        <v>334</v>
      </c>
      <c r="B352" s="288" t="s">
        <v>1172</v>
      </c>
      <c r="C352" s="210">
        <v>3440.87</v>
      </c>
      <c r="D352" s="211"/>
      <c r="E352" s="210">
        <v>157.99</v>
      </c>
      <c r="F352" s="210">
        <v>165.73</v>
      </c>
      <c r="G352" s="210">
        <v>1032.17</v>
      </c>
      <c r="H352" s="210">
        <v>2084.98</v>
      </c>
      <c r="I352" s="211"/>
      <c r="J352" s="211"/>
      <c r="K352" s="211"/>
      <c r="L352" s="211"/>
      <c r="M352" s="211"/>
      <c r="N352" s="211"/>
      <c r="O352" s="260"/>
      <c r="P352" s="247"/>
      <c r="S352" s="353"/>
      <c r="T352" s="353"/>
    </row>
    <row r="353" spans="1:20" ht="33.75" x14ac:dyDescent="0.25">
      <c r="A353" s="114">
        <v>335</v>
      </c>
      <c r="B353" s="288" t="s">
        <v>1173</v>
      </c>
      <c r="C353" s="210">
        <v>0</v>
      </c>
      <c r="D353" s="211"/>
      <c r="E353" s="210">
        <v>0</v>
      </c>
      <c r="F353" s="210">
        <v>0</v>
      </c>
      <c r="G353" s="210">
        <v>0</v>
      </c>
      <c r="H353" s="210">
        <v>0</v>
      </c>
      <c r="I353" s="211"/>
      <c r="J353" s="211"/>
      <c r="K353" s="211"/>
      <c r="L353" s="211"/>
      <c r="M353" s="211"/>
      <c r="N353" s="211"/>
      <c r="O353" s="260"/>
      <c r="P353" s="247"/>
      <c r="S353" s="353"/>
      <c r="T353" s="353"/>
    </row>
    <row r="354" spans="1:20" ht="33.75" x14ac:dyDescent="0.25">
      <c r="A354" s="114">
        <v>336</v>
      </c>
      <c r="B354" s="285" t="s">
        <v>827</v>
      </c>
      <c r="C354" s="210">
        <v>80345.289999999994</v>
      </c>
      <c r="D354" s="211"/>
      <c r="E354" s="211"/>
      <c r="F354" s="211"/>
      <c r="G354" s="211"/>
      <c r="H354" s="211"/>
      <c r="I354" s="211"/>
      <c r="J354" s="211"/>
      <c r="K354" s="211"/>
      <c r="L354" s="210">
        <v>2896.03</v>
      </c>
      <c r="M354" s="210">
        <v>2896.03</v>
      </c>
      <c r="N354" s="210">
        <v>36725.730000000003</v>
      </c>
      <c r="O354" s="254">
        <v>37827.5</v>
      </c>
      <c r="P354" s="248"/>
      <c r="S354" s="353"/>
      <c r="T354" s="353"/>
    </row>
    <row r="355" spans="1:20" ht="22.5" x14ac:dyDescent="0.25">
      <c r="A355" s="114">
        <v>337</v>
      </c>
      <c r="B355" s="285" t="s">
        <v>828</v>
      </c>
      <c r="C355" s="210">
        <v>173846.53</v>
      </c>
      <c r="D355" s="211"/>
      <c r="E355" s="211"/>
      <c r="F355" s="211"/>
      <c r="G355" s="211"/>
      <c r="H355" s="211"/>
      <c r="I355" s="211"/>
      <c r="J355" s="211"/>
      <c r="K355" s="211"/>
      <c r="L355" s="210">
        <v>6266.27</v>
      </c>
      <c r="M355" s="210">
        <v>6266.27</v>
      </c>
      <c r="N355" s="210">
        <v>79465.02</v>
      </c>
      <c r="O355" s="254">
        <v>81848.97</v>
      </c>
      <c r="P355" s="248"/>
      <c r="S355" s="353"/>
      <c r="T355" s="353"/>
    </row>
    <row r="356" spans="1:20" ht="56.25" x14ac:dyDescent="0.25">
      <c r="A356" s="114">
        <v>338</v>
      </c>
      <c r="B356" s="285" t="s">
        <v>1533</v>
      </c>
      <c r="C356" s="212">
        <v>117387.04</v>
      </c>
      <c r="D356" s="213"/>
      <c r="E356" s="213"/>
      <c r="F356" s="213"/>
      <c r="G356" s="213"/>
      <c r="H356" s="213"/>
      <c r="I356" s="212">
        <v>5392.72</v>
      </c>
      <c r="J356" s="212">
        <v>5629.99</v>
      </c>
      <c r="K356" s="212">
        <v>34759.589999999997</v>
      </c>
      <c r="L356" s="212">
        <v>71604.75</v>
      </c>
      <c r="M356" s="213"/>
      <c r="N356" s="213"/>
      <c r="O356" s="252"/>
      <c r="P356" s="247"/>
      <c r="S356" s="353"/>
      <c r="T356" s="353"/>
    </row>
    <row r="357" spans="1:20" ht="22.5" x14ac:dyDescent="0.25">
      <c r="A357" s="114">
        <v>339</v>
      </c>
      <c r="B357" s="285" t="s">
        <v>832</v>
      </c>
      <c r="C357" s="214">
        <v>939775.6</v>
      </c>
      <c r="D357" s="215"/>
      <c r="E357" s="215"/>
      <c r="F357" s="215"/>
      <c r="G357" s="215"/>
      <c r="H357" s="215"/>
      <c r="I357" s="214">
        <v>43172.93</v>
      </c>
      <c r="J357" s="214">
        <v>45072.53</v>
      </c>
      <c r="K357" s="214">
        <v>278277.83</v>
      </c>
      <c r="L357" s="214">
        <v>573252.31999999995</v>
      </c>
      <c r="M357" s="215"/>
      <c r="N357" s="215"/>
      <c r="O357" s="253"/>
      <c r="P357" s="247"/>
      <c r="S357" s="353"/>
      <c r="T357" s="353"/>
    </row>
    <row r="358" spans="1:20" ht="56.25" x14ac:dyDescent="0.25">
      <c r="A358" s="114">
        <v>340</v>
      </c>
      <c r="B358" s="288" t="s">
        <v>1174</v>
      </c>
      <c r="C358" s="210">
        <v>275514.53000000003</v>
      </c>
      <c r="D358" s="211"/>
      <c r="E358" s="211"/>
      <c r="F358" s="211"/>
      <c r="G358" s="210">
        <v>12797.99</v>
      </c>
      <c r="H358" s="210">
        <v>12925.97</v>
      </c>
      <c r="I358" s="210">
        <v>80890.73</v>
      </c>
      <c r="J358" s="210">
        <v>168899.84</v>
      </c>
      <c r="K358" s="211"/>
      <c r="L358" s="211"/>
      <c r="M358" s="211"/>
      <c r="N358" s="211"/>
      <c r="O358" s="260"/>
      <c r="P358" s="247"/>
      <c r="S358" s="353"/>
      <c r="T358" s="353"/>
    </row>
    <row r="359" spans="1:20" ht="56.25" x14ac:dyDescent="0.25">
      <c r="A359" s="114">
        <v>341</v>
      </c>
      <c r="B359" s="288" t="s">
        <v>1175</v>
      </c>
      <c r="C359" s="210">
        <v>47265.22</v>
      </c>
      <c r="D359" s="211"/>
      <c r="E359" s="211"/>
      <c r="F359" s="211"/>
      <c r="G359" s="210">
        <v>2195.5300000000002</v>
      </c>
      <c r="H359" s="210">
        <v>2217.48</v>
      </c>
      <c r="I359" s="210">
        <v>13877.01</v>
      </c>
      <c r="J359" s="210">
        <v>28975.200000000001</v>
      </c>
      <c r="K359" s="211"/>
      <c r="L359" s="211"/>
      <c r="M359" s="211"/>
      <c r="N359" s="211"/>
      <c r="O359" s="260"/>
      <c r="P359" s="247"/>
      <c r="S359" s="353"/>
      <c r="T359" s="353"/>
    </row>
    <row r="360" spans="1:20" ht="33.75" x14ac:dyDescent="0.25">
      <c r="A360" s="114">
        <v>342</v>
      </c>
      <c r="B360" s="288" t="s">
        <v>1176</v>
      </c>
      <c r="C360" s="210">
        <v>58552.63</v>
      </c>
      <c r="D360" s="211"/>
      <c r="E360" s="210">
        <v>2688.47</v>
      </c>
      <c r="F360" s="210">
        <v>2820.2</v>
      </c>
      <c r="G360" s="210">
        <v>17564.23</v>
      </c>
      <c r="H360" s="210">
        <v>35479.74</v>
      </c>
      <c r="I360" s="211"/>
      <c r="J360" s="211"/>
      <c r="K360" s="211"/>
      <c r="L360" s="211"/>
      <c r="M360" s="211"/>
      <c r="N360" s="211"/>
      <c r="O360" s="260"/>
      <c r="P360" s="247"/>
      <c r="S360" s="353"/>
      <c r="T360" s="353"/>
    </row>
    <row r="361" spans="1:20" ht="56.25" x14ac:dyDescent="0.25">
      <c r="A361" s="114">
        <v>343</v>
      </c>
      <c r="B361" s="288" t="s">
        <v>1177</v>
      </c>
      <c r="C361" s="210">
        <v>59140.03</v>
      </c>
      <c r="D361" s="211"/>
      <c r="E361" s="210">
        <v>2715.44</v>
      </c>
      <c r="F361" s="210">
        <v>2848.5</v>
      </c>
      <c r="G361" s="210">
        <v>17740.43</v>
      </c>
      <c r="H361" s="210">
        <v>35835.660000000003</v>
      </c>
      <c r="I361" s="211"/>
      <c r="J361" s="211"/>
      <c r="K361" s="211"/>
      <c r="L361" s="211"/>
      <c r="M361" s="211"/>
      <c r="N361" s="211"/>
      <c r="O361" s="260"/>
      <c r="P361" s="247"/>
      <c r="S361" s="353"/>
      <c r="T361" s="353"/>
    </row>
    <row r="362" spans="1:20" ht="56.25" x14ac:dyDescent="0.25">
      <c r="A362" s="114">
        <v>344</v>
      </c>
      <c r="B362" s="288" t="s">
        <v>1178</v>
      </c>
      <c r="C362" s="210">
        <v>57865.919999999998</v>
      </c>
      <c r="D362" s="211"/>
      <c r="E362" s="211"/>
      <c r="F362" s="211"/>
      <c r="G362" s="210">
        <v>2687.94</v>
      </c>
      <c r="H362" s="210">
        <v>2714.82</v>
      </c>
      <c r="I362" s="210">
        <v>16989.36</v>
      </c>
      <c r="J362" s="210">
        <v>35473.79</v>
      </c>
      <c r="K362" s="211"/>
      <c r="L362" s="211"/>
      <c r="M362" s="211"/>
      <c r="N362" s="211"/>
      <c r="O362" s="260"/>
      <c r="P362" s="247"/>
      <c r="S362" s="353"/>
      <c r="T362" s="353"/>
    </row>
    <row r="363" spans="1:20" ht="45" x14ac:dyDescent="0.25">
      <c r="A363" s="114">
        <v>345</v>
      </c>
      <c r="B363" s="288" t="s">
        <v>1179</v>
      </c>
      <c r="C363" s="210">
        <v>34719.550000000003</v>
      </c>
      <c r="D363" s="211"/>
      <c r="E363" s="211"/>
      <c r="F363" s="211"/>
      <c r="G363" s="210">
        <v>1612.77</v>
      </c>
      <c r="H363" s="210">
        <v>1628.89</v>
      </c>
      <c r="I363" s="210">
        <v>10193.620000000001</v>
      </c>
      <c r="J363" s="210">
        <v>21284.27</v>
      </c>
      <c r="K363" s="211"/>
      <c r="L363" s="211"/>
      <c r="M363" s="211"/>
      <c r="N363" s="211"/>
      <c r="O363" s="260"/>
      <c r="P363" s="247"/>
      <c r="S363" s="353"/>
      <c r="T363" s="353"/>
    </row>
    <row r="364" spans="1:20" ht="67.5" x14ac:dyDescent="0.25">
      <c r="A364" s="114">
        <v>346</v>
      </c>
      <c r="B364" s="285" t="s">
        <v>1129</v>
      </c>
      <c r="C364" s="212">
        <v>1624.0519899999999</v>
      </c>
      <c r="D364" s="213"/>
      <c r="E364" s="213"/>
      <c r="F364" s="213"/>
      <c r="G364" s="213"/>
      <c r="H364" s="213">
        <v>1624.0519899999999</v>
      </c>
      <c r="I364" s="212"/>
      <c r="J364" s="212"/>
      <c r="K364" s="212"/>
      <c r="L364" s="212"/>
      <c r="M364" s="213"/>
      <c r="N364" s="213"/>
      <c r="O364" s="252"/>
      <c r="P364" s="247"/>
      <c r="S364" s="353"/>
      <c r="T364" s="353"/>
    </row>
    <row r="365" spans="1:20" ht="56.25" x14ac:dyDescent="0.25">
      <c r="A365" s="114">
        <v>347</v>
      </c>
      <c r="B365" s="285" t="s">
        <v>1534</v>
      </c>
      <c r="C365" s="210">
        <v>28486.09</v>
      </c>
      <c r="D365" s="211"/>
      <c r="E365" s="211"/>
      <c r="F365" s="211"/>
      <c r="G365" s="211"/>
      <c r="H365" s="211"/>
      <c r="I365" s="210">
        <v>1308.6400000000001</v>
      </c>
      <c r="J365" s="210">
        <v>1366.22</v>
      </c>
      <c r="K365" s="210">
        <v>8435.0400000000009</v>
      </c>
      <c r="L365" s="210">
        <v>17376.189999999999</v>
      </c>
      <c r="M365" s="211"/>
      <c r="N365" s="211"/>
      <c r="O365" s="260"/>
      <c r="P365" s="247"/>
      <c r="S365" s="353"/>
      <c r="T365" s="353"/>
    </row>
    <row r="366" spans="1:20" ht="56.25" x14ac:dyDescent="0.25">
      <c r="A366" s="114">
        <v>348</v>
      </c>
      <c r="B366" s="285" t="s">
        <v>1535</v>
      </c>
      <c r="C366" s="210">
        <v>7296.44</v>
      </c>
      <c r="D366" s="211"/>
      <c r="E366" s="211"/>
      <c r="F366" s="211"/>
      <c r="G366" s="211"/>
      <c r="H366" s="211"/>
      <c r="I366" s="210">
        <v>335.2</v>
      </c>
      <c r="J366" s="210">
        <v>349.94</v>
      </c>
      <c r="K366" s="210">
        <v>2160.56</v>
      </c>
      <c r="L366" s="210">
        <v>4450.74</v>
      </c>
      <c r="M366" s="211"/>
      <c r="N366" s="211"/>
      <c r="O366" s="260"/>
      <c r="P366" s="247"/>
      <c r="S366" s="353"/>
      <c r="T366" s="353"/>
    </row>
    <row r="367" spans="1:20" ht="56.25" x14ac:dyDescent="0.25">
      <c r="A367" s="114">
        <v>349</v>
      </c>
      <c r="B367" s="285" t="s">
        <v>1536</v>
      </c>
      <c r="C367" s="210">
        <v>18490.97</v>
      </c>
      <c r="D367" s="211"/>
      <c r="E367" s="211"/>
      <c r="F367" s="211"/>
      <c r="G367" s="211"/>
      <c r="H367" s="211"/>
      <c r="I367" s="210">
        <v>849.47</v>
      </c>
      <c r="J367" s="210">
        <v>886.84</v>
      </c>
      <c r="K367" s="210">
        <v>5475.38</v>
      </c>
      <c r="L367" s="210">
        <v>11279.28</v>
      </c>
      <c r="M367" s="211"/>
      <c r="N367" s="211"/>
      <c r="O367" s="260"/>
      <c r="P367" s="247"/>
      <c r="S367" s="353"/>
      <c r="T367" s="353"/>
    </row>
    <row r="368" spans="1:20" ht="56.25" x14ac:dyDescent="0.25">
      <c r="A368" s="114">
        <v>350</v>
      </c>
      <c r="B368" s="285" t="s">
        <v>1537</v>
      </c>
      <c r="C368" s="210">
        <v>17091.66</v>
      </c>
      <c r="D368" s="211"/>
      <c r="E368" s="211"/>
      <c r="F368" s="211"/>
      <c r="G368" s="211"/>
      <c r="H368" s="211"/>
      <c r="I368" s="210">
        <v>785.18</v>
      </c>
      <c r="J368" s="210">
        <v>819.73</v>
      </c>
      <c r="K368" s="210">
        <v>5061.03</v>
      </c>
      <c r="L368" s="210">
        <v>10425.709999999999</v>
      </c>
      <c r="M368" s="211"/>
      <c r="N368" s="211"/>
      <c r="O368" s="260"/>
      <c r="P368" s="247"/>
      <c r="S368" s="353"/>
      <c r="T368" s="353"/>
    </row>
    <row r="369" spans="1:20" ht="70.5" customHeight="1" x14ac:dyDescent="0.25">
      <c r="A369" s="114">
        <v>351</v>
      </c>
      <c r="B369" s="285" t="s">
        <v>1578</v>
      </c>
      <c r="C369" s="212">
        <f>'Оценка велич КВЛ'!H370</f>
        <v>17515.181649999999</v>
      </c>
      <c r="D369" s="213"/>
      <c r="E369" s="213"/>
      <c r="F369" s="213"/>
      <c r="G369" s="213"/>
      <c r="H369" s="213"/>
      <c r="I369" s="213"/>
      <c r="J369" s="213"/>
      <c r="K369" s="213"/>
      <c r="L369" s="212"/>
      <c r="M369" s="212"/>
      <c r="N369" s="212"/>
      <c r="O369" s="255"/>
      <c r="P369" s="248"/>
      <c r="S369" s="353"/>
      <c r="T369" s="353"/>
    </row>
    <row r="370" spans="1:20" ht="67.5" x14ac:dyDescent="0.25">
      <c r="A370" s="114">
        <v>352</v>
      </c>
      <c r="B370" s="288" t="s">
        <v>1180</v>
      </c>
      <c r="C370" s="210">
        <v>43399.44</v>
      </c>
      <c r="D370" s="211"/>
      <c r="E370" s="211"/>
      <c r="F370" s="211"/>
      <c r="G370" s="210">
        <v>2015.96</v>
      </c>
      <c r="H370" s="210">
        <v>2036.12</v>
      </c>
      <c r="I370" s="210">
        <v>12742.02</v>
      </c>
      <c r="J370" s="210">
        <v>26605.34</v>
      </c>
      <c r="K370" s="211"/>
      <c r="L370" s="211"/>
      <c r="M370" s="211"/>
      <c r="N370" s="211"/>
      <c r="O370" s="260"/>
      <c r="P370" s="247"/>
      <c r="S370" s="353"/>
      <c r="T370" s="353"/>
    </row>
    <row r="371" spans="1:20" ht="67.5" x14ac:dyDescent="0.25">
      <c r="A371" s="114">
        <v>353</v>
      </c>
      <c r="B371" s="288" t="s">
        <v>1181</v>
      </c>
      <c r="C371" s="210">
        <v>82169.600000000006</v>
      </c>
      <c r="D371" s="211"/>
      <c r="E371" s="211"/>
      <c r="F371" s="211"/>
      <c r="G371" s="210">
        <v>3816.88</v>
      </c>
      <c r="H371" s="210">
        <v>3855.05</v>
      </c>
      <c r="I371" s="210">
        <v>24124.9</v>
      </c>
      <c r="J371" s="210">
        <v>50372.78</v>
      </c>
      <c r="K371" s="211"/>
      <c r="L371" s="211"/>
      <c r="M371" s="211"/>
      <c r="N371" s="211"/>
      <c r="O371" s="260"/>
      <c r="P371" s="247"/>
      <c r="S371" s="353"/>
      <c r="T371" s="353"/>
    </row>
    <row r="372" spans="1:20" ht="56.25" x14ac:dyDescent="0.25">
      <c r="A372" s="114">
        <v>354</v>
      </c>
      <c r="B372" s="285" t="s">
        <v>1360</v>
      </c>
      <c r="C372" s="210">
        <v>57865.919999999998</v>
      </c>
      <c r="D372" s="211"/>
      <c r="E372" s="211"/>
      <c r="F372" s="211"/>
      <c r="G372" s="210">
        <v>2687.94</v>
      </c>
      <c r="H372" s="210">
        <v>2714.82</v>
      </c>
      <c r="I372" s="210">
        <v>16989.36</v>
      </c>
      <c r="J372" s="210">
        <v>35473.79</v>
      </c>
      <c r="K372" s="211"/>
      <c r="L372" s="211"/>
      <c r="M372" s="211"/>
      <c r="N372" s="211"/>
      <c r="O372" s="260"/>
      <c r="P372" s="247"/>
      <c r="S372" s="353"/>
      <c r="T372" s="353"/>
    </row>
    <row r="373" spans="1:20" ht="56.25" x14ac:dyDescent="0.25">
      <c r="A373" s="114">
        <v>355</v>
      </c>
      <c r="B373" s="288" t="s">
        <v>1182</v>
      </c>
      <c r="C373" s="210">
        <v>257146.89</v>
      </c>
      <c r="D373" s="211"/>
      <c r="E373" s="211"/>
      <c r="F373" s="211"/>
      <c r="G373" s="210">
        <v>11944.79</v>
      </c>
      <c r="H373" s="210">
        <v>12064.24</v>
      </c>
      <c r="I373" s="210">
        <v>75498.009999999995</v>
      </c>
      <c r="J373" s="210">
        <v>157639.85</v>
      </c>
      <c r="K373" s="211"/>
      <c r="L373" s="211"/>
      <c r="M373" s="211"/>
      <c r="N373" s="211"/>
      <c r="O373" s="260"/>
      <c r="P373" s="247"/>
      <c r="S373" s="353"/>
      <c r="T373" s="353"/>
    </row>
    <row r="374" spans="1:20" ht="67.5" x14ac:dyDescent="0.25">
      <c r="A374" s="114">
        <v>356</v>
      </c>
      <c r="B374" s="288" t="s">
        <v>1183</v>
      </c>
      <c r="C374" s="210">
        <v>165308.72</v>
      </c>
      <c r="D374" s="211"/>
      <c r="E374" s="211"/>
      <c r="F374" s="211"/>
      <c r="G374" s="210">
        <v>7678.79</v>
      </c>
      <c r="H374" s="210">
        <v>7755.58</v>
      </c>
      <c r="I374" s="210">
        <v>48534.44</v>
      </c>
      <c r="J374" s="210">
        <v>101339.9</v>
      </c>
      <c r="K374" s="211"/>
      <c r="L374" s="211"/>
      <c r="M374" s="211"/>
      <c r="N374" s="211"/>
      <c r="O374" s="260"/>
      <c r="P374" s="247"/>
      <c r="S374" s="353"/>
      <c r="T374" s="353"/>
    </row>
    <row r="375" spans="1:20" ht="101.25" x14ac:dyDescent="0.25">
      <c r="A375" s="114">
        <v>357</v>
      </c>
      <c r="B375" s="285" t="s">
        <v>1131</v>
      </c>
      <c r="C375" s="212">
        <v>130384.89</v>
      </c>
      <c r="D375" s="213"/>
      <c r="E375" s="213"/>
      <c r="F375" s="213"/>
      <c r="G375" s="213"/>
      <c r="H375" s="213"/>
      <c r="I375" s="213"/>
      <c r="J375" s="213"/>
      <c r="K375" s="213"/>
      <c r="L375" s="212">
        <v>4699.7</v>
      </c>
      <c r="M375" s="212">
        <v>4699.7</v>
      </c>
      <c r="N375" s="212">
        <v>59598.77</v>
      </c>
      <c r="O375" s="255">
        <v>61386.73</v>
      </c>
      <c r="P375" s="248"/>
      <c r="S375" s="353"/>
      <c r="T375" s="353"/>
    </row>
    <row r="376" spans="1:20" ht="56.25" x14ac:dyDescent="0.25">
      <c r="A376" s="114">
        <v>358</v>
      </c>
      <c r="B376" s="285" t="s">
        <v>1104</v>
      </c>
      <c r="C376" s="210">
        <v>68366.63</v>
      </c>
      <c r="D376" s="211"/>
      <c r="E376" s="211"/>
      <c r="F376" s="211"/>
      <c r="G376" s="211"/>
      <c r="H376" s="211"/>
      <c r="I376" s="210">
        <v>3140.74</v>
      </c>
      <c r="J376" s="210">
        <v>3278.93</v>
      </c>
      <c r="K376" s="210">
        <v>20244.11</v>
      </c>
      <c r="L376" s="210">
        <v>41702.86</v>
      </c>
      <c r="M376" s="211"/>
      <c r="N376" s="211"/>
      <c r="O376" s="260"/>
      <c r="P376" s="247"/>
      <c r="S376" s="353"/>
      <c r="T376" s="353"/>
    </row>
    <row r="377" spans="1:20" ht="45" x14ac:dyDescent="0.25">
      <c r="A377" s="114">
        <v>359</v>
      </c>
      <c r="B377" s="285" t="s">
        <v>1538</v>
      </c>
      <c r="C377" s="210">
        <v>24654.63</v>
      </c>
      <c r="D377" s="211"/>
      <c r="E377" s="211"/>
      <c r="F377" s="211"/>
      <c r="G377" s="211"/>
      <c r="H377" s="211"/>
      <c r="I377" s="210">
        <v>1132.6199999999999</v>
      </c>
      <c r="J377" s="210">
        <v>1182.46</v>
      </c>
      <c r="K377" s="210">
        <v>7300.51</v>
      </c>
      <c r="L377" s="210">
        <v>15039.04</v>
      </c>
      <c r="M377" s="211"/>
      <c r="N377" s="211"/>
      <c r="O377" s="260"/>
      <c r="P377" s="247"/>
      <c r="S377" s="353"/>
      <c r="T377" s="353"/>
    </row>
    <row r="378" spans="1:20" ht="22.5" x14ac:dyDescent="0.25">
      <c r="A378" s="114">
        <v>360</v>
      </c>
      <c r="B378" s="285" t="s">
        <v>867</v>
      </c>
      <c r="C378" s="210">
        <v>260769.79</v>
      </c>
      <c r="D378" s="211"/>
      <c r="E378" s="211"/>
      <c r="F378" s="211"/>
      <c r="G378" s="211"/>
      <c r="H378" s="211"/>
      <c r="I378" s="211"/>
      <c r="J378" s="211"/>
      <c r="K378" s="211"/>
      <c r="L378" s="210">
        <v>9399.4</v>
      </c>
      <c r="M378" s="210">
        <v>9399.4</v>
      </c>
      <c r="N378" s="210">
        <v>119197.53</v>
      </c>
      <c r="O378" s="254">
        <v>122773.46</v>
      </c>
      <c r="P378" s="248"/>
      <c r="S378" s="353"/>
      <c r="T378" s="353"/>
    </row>
    <row r="379" spans="1:20" ht="69" customHeight="1" x14ac:dyDescent="0.25">
      <c r="A379" s="114">
        <v>361</v>
      </c>
      <c r="B379" s="285" t="s">
        <v>1539</v>
      </c>
      <c r="C379" s="210">
        <v>28924.3</v>
      </c>
      <c r="D379" s="211"/>
      <c r="E379" s="211"/>
      <c r="F379" s="211"/>
      <c r="G379" s="211"/>
      <c r="H379" s="211"/>
      <c r="I379" s="211"/>
      <c r="J379" s="211"/>
      <c r="K379" s="211"/>
      <c r="L379" s="210">
        <v>1042.57</v>
      </c>
      <c r="M379" s="210">
        <v>1042.57</v>
      </c>
      <c r="N379" s="210">
        <v>13221.26</v>
      </c>
      <c r="O379" s="254">
        <v>13617.9</v>
      </c>
      <c r="P379" s="248"/>
      <c r="S379" s="353"/>
      <c r="T379" s="353"/>
    </row>
    <row r="380" spans="1:20" ht="22.5" x14ac:dyDescent="0.25">
      <c r="A380" s="114">
        <v>362</v>
      </c>
      <c r="B380" s="285" t="s">
        <v>1540</v>
      </c>
      <c r="C380" s="210">
        <v>120517.93</v>
      </c>
      <c r="D380" s="211"/>
      <c r="E380" s="211"/>
      <c r="F380" s="211"/>
      <c r="G380" s="211"/>
      <c r="H380" s="211"/>
      <c r="I380" s="211"/>
      <c r="J380" s="211"/>
      <c r="K380" s="211"/>
      <c r="L380" s="210">
        <v>4344.05</v>
      </c>
      <c r="M380" s="210">
        <v>4344.05</v>
      </c>
      <c r="N380" s="210">
        <v>55088.59</v>
      </c>
      <c r="O380" s="254">
        <v>56741.25</v>
      </c>
      <c r="P380" s="248"/>
      <c r="S380" s="353"/>
      <c r="T380" s="353"/>
    </row>
    <row r="381" spans="1:20" ht="33.75" x14ac:dyDescent="0.25">
      <c r="A381" s="114">
        <v>363</v>
      </c>
      <c r="B381" s="285" t="s">
        <v>869</v>
      </c>
      <c r="C381" s="210">
        <v>200863.22</v>
      </c>
      <c r="D381" s="211"/>
      <c r="E381" s="211"/>
      <c r="F381" s="211"/>
      <c r="G381" s="211"/>
      <c r="H381" s="211"/>
      <c r="I381" s="211"/>
      <c r="J381" s="211"/>
      <c r="K381" s="211"/>
      <c r="L381" s="210">
        <v>7240.08</v>
      </c>
      <c r="M381" s="210">
        <v>7240.08</v>
      </c>
      <c r="N381" s="210">
        <v>91814.31</v>
      </c>
      <c r="O381" s="254">
        <v>94568.74</v>
      </c>
      <c r="P381" s="248"/>
      <c r="S381" s="353"/>
      <c r="T381" s="353"/>
    </row>
    <row r="382" spans="1:20" ht="45" x14ac:dyDescent="0.25">
      <c r="A382" s="114">
        <v>364</v>
      </c>
      <c r="B382" s="285" t="s">
        <v>870</v>
      </c>
      <c r="C382" s="212">
        <v>34183.31</v>
      </c>
      <c r="D382" s="213"/>
      <c r="E382" s="213"/>
      <c r="F382" s="213"/>
      <c r="G382" s="213"/>
      <c r="H382" s="213"/>
      <c r="I382" s="212">
        <v>1570.37</v>
      </c>
      <c r="J382" s="212">
        <v>1639.46</v>
      </c>
      <c r="K382" s="212">
        <v>10122.049999999999</v>
      </c>
      <c r="L382" s="212">
        <v>20851.43</v>
      </c>
      <c r="M382" s="213"/>
      <c r="N382" s="213"/>
      <c r="O382" s="252"/>
      <c r="P382" s="247"/>
      <c r="S382" s="353"/>
      <c r="T382" s="353"/>
    </row>
    <row r="383" spans="1:20" ht="45" x14ac:dyDescent="0.25">
      <c r="A383" s="114">
        <v>365</v>
      </c>
      <c r="B383" s="285" t="s">
        <v>1541</v>
      </c>
      <c r="C383" s="210">
        <v>24321.46</v>
      </c>
      <c r="D383" s="211"/>
      <c r="E383" s="211"/>
      <c r="F383" s="211"/>
      <c r="G383" s="211"/>
      <c r="H383" s="211"/>
      <c r="I383" s="210">
        <v>1117.32</v>
      </c>
      <c r="J383" s="210">
        <v>1166.48</v>
      </c>
      <c r="K383" s="210">
        <v>7201.85</v>
      </c>
      <c r="L383" s="210">
        <v>14835.81</v>
      </c>
      <c r="M383" s="211"/>
      <c r="N383" s="211"/>
      <c r="O383" s="260"/>
      <c r="P383" s="247"/>
      <c r="S383" s="353"/>
      <c r="T383" s="353"/>
    </row>
    <row r="384" spans="1:20" ht="56.25" x14ac:dyDescent="0.25">
      <c r="A384" s="114">
        <v>366</v>
      </c>
      <c r="B384" s="288" t="s">
        <v>1184</v>
      </c>
      <c r="C384" s="210">
        <v>56972.19</v>
      </c>
      <c r="D384" s="211"/>
      <c r="E384" s="211"/>
      <c r="F384" s="211"/>
      <c r="G384" s="211"/>
      <c r="H384" s="211"/>
      <c r="I384" s="210">
        <v>2617.2800000000002</v>
      </c>
      <c r="J384" s="210">
        <v>2732.44</v>
      </c>
      <c r="K384" s="210">
        <v>16870.09</v>
      </c>
      <c r="L384" s="210">
        <v>34752.379999999997</v>
      </c>
      <c r="M384" s="211"/>
      <c r="N384" s="211"/>
      <c r="O384" s="260"/>
      <c r="P384" s="247"/>
      <c r="S384" s="353"/>
      <c r="T384" s="353"/>
    </row>
    <row r="385" spans="1:20" ht="22.5" x14ac:dyDescent="0.25">
      <c r="A385" s="114">
        <v>367</v>
      </c>
      <c r="B385" s="288" t="s">
        <v>1185</v>
      </c>
      <c r="C385" s="210">
        <v>106973.75</v>
      </c>
      <c r="D385" s="211"/>
      <c r="E385" s="211"/>
      <c r="F385" s="211"/>
      <c r="G385" s="210">
        <v>4969.0600000000004</v>
      </c>
      <c r="H385" s="210">
        <v>5018.75</v>
      </c>
      <c r="I385" s="210">
        <v>31407.360000000001</v>
      </c>
      <c r="J385" s="210">
        <v>65578.570000000007</v>
      </c>
      <c r="K385" s="211"/>
      <c r="L385" s="211"/>
      <c r="M385" s="211"/>
      <c r="N385" s="211"/>
      <c r="O385" s="260"/>
      <c r="P385" s="247"/>
      <c r="S385" s="353"/>
      <c r="T385" s="353"/>
    </row>
    <row r="386" spans="1:20" ht="22.5" x14ac:dyDescent="0.25">
      <c r="A386" s="114">
        <v>368</v>
      </c>
      <c r="B386" s="288" t="s">
        <v>1186</v>
      </c>
      <c r="C386" s="210">
        <v>106973.75</v>
      </c>
      <c r="D386" s="211"/>
      <c r="E386" s="211"/>
      <c r="F386" s="211"/>
      <c r="G386" s="210">
        <v>4969.0600000000004</v>
      </c>
      <c r="H386" s="210">
        <v>5018.75</v>
      </c>
      <c r="I386" s="210">
        <v>31407.360000000001</v>
      </c>
      <c r="J386" s="210">
        <v>65578.570000000007</v>
      </c>
      <c r="K386" s="211"/>
      <c r="L386" s="211"/>
      <c r="M386" s="211"/>
      <c r="N386" s="211"/>
      <c r="O386" s="260"/>
      <c r="P386" s="247"/>
      <c r="S386" s="353"/>
      <c r="T386" s="353"/>
    </row>
    <row r="387" spans="1:20" ht="45" x14ac:dyDescent="0.25">
      <c r="A387" s="114">
        <v>369</v>
      </c>
      <c r="B387" s="288" t="s">
        <v>1187</v>
      </c>
      <c r="C387" s="210">
        <v>80345.289999999994</v>
      </c>
      <c r="D387" s="211"/>
      <c r="E387" s="211"/>
      <c r="F387" s="211"/>
      <c r="G387" s="211"/>
      <c r="H387" s="211"/>
      <c r="I387" s="211"/>
      <c r="J387" s="211"/>
      <c r="K387" s="211"/>
      <c r="L387" s="210">
        <v>2896.03</v>
      </c>
      <c r="M387" s="210">
        <v>2896.03</v>
      </c>
      <c r="N387" s="210">
        <v>36725.730000000003</v>
      </c>
      <c r="O387" s="254">
        <v>37827.5</v>
      </c>
      <c r="P387" s="248"/>
      <c r="S387" s="353"/>
      <c r="T387" s="353"/>
    </row>
    <row r="388" spans="1:20" ht="127.5" customHeight="1" x14ac:dyDescent="0.25">
      <c r="A388" s="114">
        <v>370</v>
      </c>
      <c r="B388" s="285" t="s">
        <v>1361</v>
      </c>
      <c r="C388" s="210">
        <v>0</v>
      </c>
      <c r="D388" s="211"/>
      <c r="E388" s="211"/>
      <c r="F388" s="211"/>
      <c r="G388" s="211"/>
      <c r="H388" s="211"/>
      <c r="I388" s="211"/>
      <c r="J388" s="211"/>
      <c r="K388" s="211"/>
      <c r="L388" s="211"/>
      <c r="M388" s="211"/>
      <c r="N388" s="211"/>
      <c r="O388" s="260"/>
      <c r="P388" s="247"/>
      <c r="S388" s="353"/>
      <c r="T388" s="353"/>
    </row>
    <row r="389" spans="1:20" ht="135" x14ac:dyDescent="0.25">
      <c r="A389" s="114">
        <v>371</v>
      </c>
      <c r="B389" s="285" t="s">
        <v>1133</v>
      </c>
      <c r="C389" s="212">
        <v>0</v>
      </c>
      <c r="D389" s="213"/>
      <c r="E389" s="213"/>
      <c r="F389" s="213"/>
      <c r="G389" s="213"/>
      <c r="H389" s="213"/>
      <c r="I389" s="212">
        <v>0</v>
      </c>
      <c r="J389" s="212">
        <v>0</v>
      </c>
      <c r="K389" s="212">
        <v>0</v>
      </c>
      <c r="L389" s="212">
        <v>0</v>
      </c>
      <c r="M389" s="213"/>
      <c r="N389" s="213"/>
      <c r="O389" s="252"/>
      <c r="P389" s="247"/>
      <c r="S389" s="353"/>
      <c r="T389" s="353"/>
    </row>
    <row r="390" spans="1:20" ht="135" x14ac:dyDescent="0.25">
      <c r="A390" s="114">
        <v>372</v>
      </c>
      <c r="B390" s="288" t="s">
        <v>1188</v>
      </c>
      <c r="C390" s="210">
        <v>0</v>
      </c>
      <c r="D390" s="211"/>
      <c r="E390" s="211"/>
      <c r="F390" s="211"/>
      <c r="G390" s="211"/>
      <c r="H390" s="211"/>
      <c r="I390" s="211"/>
      <c r="J390" s="211"/>
      <c r="K390" s="211"/>
      <c r="L390" s="211"/>
      <c r="M390" s="211"/>
      <c r="N390" s="211"/>
      <c r="O390" s="260"/>
      <c r="P390" s="247"/>
      <c r="S390" s="353"/>
      <c r="T390" s="353"/>
    </row>
    <row r="391" spans="1:20" ht="112.5" x14ac:dyDescent="0.25">
      <c r="A391" s="114">
        <v>373</v>
      </c>
      <c r="B391" s="285" t="s">
        <v>1134</v>
      </c>
      <c r="C391" s="212">
        <v>0</v>
      </c>
      <c r="D391" s="213"/>
      <c r="E391" s="213"/>
      <c r="F391" s="213"/>
      <c r="G391" s="213"/>
      <c r="H391" s="213"/>
      <c r="I391" s="213"/>
      <c r="J391" s="213"/>
      <c r="K391" s="213"/>
      <c r="L391" s="213"/>
      <c r="M391" s="213"/>
      <c r="N391" s="213"/>
      <c r="O391" s="252"/>
      <c r="P391" s="247"/>
      <c r="S391" s="353"/>
      <c r="T391" s="353"/>
    </row>
    <row r="392" spans="1:20" ht="90" x14ac:dyDescent="0.25">
      <c r="A392" s="114">
        <v>374</v>
      </c>
      <c r="B392" s="288" t="s">
        <v>1189</v>
      </c>
      <c r="C392" s="210">
        <v>0</v>
      </c>
      <c r="D392" s="211"/>
      <c r="E392" s="211"/>
      <c r="F392" s="211"/>
      <c r="G392" s="211"/>
      <c r="H392" s="211"/>
      <c r="I392" s="211"/>
      <c r="J392" s="211"/>
      <c r="K392" s="211"/>
      <c r="L392" s="211"/>
      <c r="M392" s="211"/>
      <c r="N392" s="211"/>
      <c r="O392" s="260"/>
      <c r="P392" s="247"/>
      <c r="S392" s="353"/>
      <c r="T392" s="353"/>
    </row>
    <row r="393" spans="1:20" ht="78.75" x14ac:dyDescent="0.25">
      <c r="A393" s="114">
        <v>375</v>
      </c>
      <c r="B393" s="288" t="s">
        <v>1190</v>
      </c>
      <c r="C393" s="210">
        <v>0</v>
      </c>
      <c r="D393" s="211"/>
      <c r="E393" s="211"/>
      <c r="F393" s="211"/>
      <c r="G393" s="211"/>
      <c r="H393" s="211"/>
      <c r="I393" s="210">
        <v>0</v>
      </c>
      <c r="J393" s="210">
        <v>0</v>
      </c>
      <c r="K393" s="210">
        <v>0</v>
      </c>
      <c r="L393" s="210">
        <v>0</v>
      </c>
      <c r="M393" s="211"/>
      <c r="N393" s="211"/>
      <c r="O393" s="260"/>
      <c r="P393" s="247"/>
      <c r="S393" s="353"/>
      <c r="T393" s="353"/>
    </row>
    <row r="394" spans="1:20" ht="112.5" x14ac:dyDescent="0.25">
      <c r="A394" s="114">
        <v>376</v>
      </c>
      <c r="B394" s="288" t="s">
        <v>1191</v>
      </c>
      <c r="C394" s="210">
        <v>0</v>
      </c>
      <c r="D394" s="211"/>
      <c r="E394" s="211"/>
      <c r="F394" s="211"/>
      <c r="G394" s="211"/>
      <c r="H394" s="211"/>
      <c r="I394" s="211"/>
      <c r="J394" s="211"/>
      <c r="K394" s="211"/>
      <c r="L394" s="211"/>
      <c r="M394" s="211"/>
      <c r="N394" s="211"/>
      <c r="O394" s="260"/>
      <c r="P394" s="247"/>
      <c r="S394" s="353"/>
      <c r="T394" s="353"/>
    </row>
    <row r="395" spans="1:20" ht="33.75" x14ac:dyDescent="0.25">
      <c r="A395" s="114">
        <v>377</v>
      </c>
      <c r="B395" s="285" t="s">
        <v>327</v>
      </c>
      <c r="C395" s="212">
        <v>242904.33</v>
      </c>
      <c r="D395" s="213"/>
      <c r="E395" s="213"/>
      <c r="F395" s="212">
        <v>16616.16</v>
      </c>
      <c r="G395" s="212">
        <v>17247.57</v>
      </c>
      <c r="H395" s="212">
        <v>209040.6</v>
      </c>
      <c r="I395" s="213"/>
      <c r="J395" s="213"/>
      <c r="K395" s="213"/>
      <c r="L395" s="213"/>
      <c r="M395" s="213"/>
      <c r="N395" s="213"/>
      <c r="O395" s="252"/>
      <c r="P395" s="247"/>
      <c r="S395" s="353"/>
      <c r="T395" s="353"/>
    </row>
    <row r="396" spans="1:20" x14ac:dyDescent="0.25">
      <c r="A396" s="114">
        <v>378</v>
      </c>
      <c r="B396" s="285" t="s">
        <v>328</v>
      </c>
      <c r="C396" s="212">
        <v>57793.599999999999</v>
      </c>
      <c r="D396" s="213"/>
      <c r="E396" s="213"/>
      <c r="F396" s="212">
        <v>2658.59</v>
      </c>
      <c r="G396" s="212">
        <v>2759.61</v>
      </c>
      <c r="H396" s="212">
        <v>16723.25</v>
      </c>
      <c r="I396" s="213">
        <v>17442.349999999999</v>
      </c>
      <c r="J396" s="213">
        <v>18209.810000000001</v>
      </c>
      <c r="K396" s="213"/>
      <c r="L396" s="213"/>
      <c r="M396" s="213"/>
      <c r="N396" s="213"/>
      <c r="O396" s="252"/>
      <c r="P396" s="247"/>
      <c r="S396" s="353"/>
      <c r="T396" s="353"/>
    </row>
    <row r="397" spans="1:20" ht="22.5" x14ac:dyDescent="0.25">
      <c r="A397" s="114">
        <v>379</v>
      </c>
      <c r="B397" s="285" t="s">
        <v>329</v>
      </c>
      <c r="C397" s="212">
        <v>16386.89</v>
      </c>
      <c r="D397" s="213"/>
      <c r="E397" s="213"/>
      <c r="F397" s="212">
        <v>753.82</v>
      </c>
      <c r="G397" s="212">
        <v>782.46</v>
      </c>
      <c r="H397" s="212">
        <v>4741.74</v>
      </c>
      <c r="I397" s="213">
        <v>4945.63</v>
      </c>
      <c r="J397" s="213">
        <v>5163.24</v>
      </c>
      <c r="K397" s="213"/>
      <c r="L397" s="213"/>
      <c r="M397" s="213"/>
      <c r="N397" s="213"/>
      <c r="O397" s="252"/>
      <c r="P397" s="247"/>
      <c r="Q397" s="217">
        <f>SUM(C274:C397)</f>
        <v>59109594.953639977</v>
      </c>
      <c r="S397" s="353"/>
      <c r="T397" s="353"/>
    </row>
    <row r="398" spans="1:20" x14ac:dyDescent="0.25">
      <c r="A398" s="364" t="s">
        <v>1068</v>
      </c>
      <c r="B398" s="365"/>
      <c r="C398" s="365"/>
      <c r="D398" s="365"/>
      <c r="E398" s="365"/>
      <c r="F398" s="365"/>
      <c r="G398" s="365"/>
      <c r="H398" s="365"/>
      <c r="I398" s="365"/>
      <c r="J398" s="365"/>
      <c r="K398" s="365"/>
      <c r="L398" s="365"/>
      <c r="M398" s="365"/>
      <c r="N398" s="365"/>
      <c r="O398" s="365"/>
      <c r="P398" s="258"/>
      <c r="S398" s="353"/>
      <c r="T398" s="353"/>
    </row>
    <row r="399" spans="1:20" x14ac:dyDescent="0.25">
      <c r="A399" s="364" t="s">
        <v>1076</v>
      </c>
      <c r="B399" s="365"/>
      <c r="C399" s="365"/>
      <c r="D399" s="365"/>
      <c r="E399" s="365"/>
      <c r="F399" s="365"/>
      <c r="G399" s="365"/>
      <c r="H399" s="365"/>
      <c r="I399" s="365"/>
      <c r="J399" s="365"/>
      <c r="K399" s="365"/>
      <c r="L399" s="365"/>
      <c r="M399" s="365"/>
      <c r="N399" s="365"/>
      <c r="O399" s="365"/>
      <c r="P399" s="258"/>
      <c r="S399" s="353"/>
      <c r="T399" s="353"/>
    </row>
    <row r="400" spans="1:20" ht="33.75" x14ac:dyDescent="0.25">
      <c r="A400" s="114">
        <v>380</v>
      </c>
      <c r="B400" s="112" t="s">
        <v>1598</v>
      </c>
      <c r="C400" s="269">
        <v>5948</v>
      </c>
      <c r="D400" s="270"/>
      <c r="E400" s="270"/>
      <c r="F400" s="270"/>
      <c r="G400" s="270"/>
      <c r="H400" s="270"/>
      <c r="I400" s="270"/>
      <c r="J400" s="270"/>
      <c r="K400" s="269">
        <v>5948</v>
      </c>
      <c r="L400" s="271"/>
      <c r="M400" s="271"/>
      <c r="N400" s="271"/>
      <c r="O400" s="272"/>
      <c r="P400" s="246"/>
      <c r="S400" s="353"/>
      <c r="T400" s="353"/>
    </row>
    <row r="401" spans="1:20" ht="45" x14ac:dyDescent="0.25">
      <c r="A401" s="114">
        <v>381</v>
      </c>
      <c r="B401" s="263" t="s">
        <v>1280</v>
      </c>
      <c r="C401" s="273">
        <v>1689.7760000000001</v>
      </c>
      <c r="D401" s="270"/>
      <c r="E401" s="270"/>
      <c r="F401" s="270"/>
      <c r="G401" s="270"/>
      <c r="H401" s="270"/>
      <c r="I401" s="270"/>
      <c r="J401" s="270"/>
      <c r="K401" s="273">
        <v>1689.7760000000001</v>
      </c>
      <c r="L401" s="271"/>
      <c r="M401" s="270"/>
      <c r="N401" s="270"/>
      <c r="O401" s="272"/>
      <c r="P401" s="246"/>
      <c r="S401" s="353"/>
      <c r="T401" s="353"/>
    </row>
    <row r="402" spans="1:20" ht="33.75" x14ac:dyDescent="0.25">
      <c r="A402" s="114">
        <v>382</v>
      </c>
      <c r="B402" s="265" t="s">
        <v>1388</v>
      </c>
      <c r="C402" s="264">
        <v>5914</v>
      </c>
      <c r="D402" s="270"/>
      <c r="E402" s="270"/>
      <c r="F402" s="270"/>
      <c r="G402" s="270"/>
      <c r="H402" s="270"/>
      <c r="I402" s="270"/>
      <c r="J402" s="270"/>
      <c r="K402" s="264">
        <v>5914</v>
      </c>
      <c r="L402" s="271"/>
      <c r="M402" s="271"/>
      <c r="N402" s="271"/>
      <c r="O402" s="272"/>
      <c r="P402" s="246"/>
      <c r="S402" s="353"/>
      <c r="T402" s="353"/>
    </row>
    <row r="403" spans="1:20" ht="56.25" x14ac:dyDescent="0.25">
      <c r="A403" s="114">
        <v>383</v>
      </c>
      <c r="B403" s="265" t="s">
        <v>1281</v>
      </c>
      <c r="C403" s="264">
        <v>1196</v>
      </c>
      <c r="D403" s="270"/>
      <c r="E403" s="270"/>
      <c r="F403" s="270"/>
      <c r="G403" s="270"/>
      <c r="H403" s="270"/>
      <c r="I403" s="270"/>
      <c r="J403" s="270"/>
      <c r="K403" s="271">
        <v>1196</v>
      </c>
      <c r="L403" s="271"/>
      <c r="M403" s="271"/>
      <c r="N403" s="270"/>
      <c r="O403" s="272"/>
      <c r="P403" s="246"/>
      <c r="S403" s="353"/>
      <c r="T403" s="353"/>
    </row>
    <row r="404" spans="1:20" ht="45" x14ac:dyDescent="0.25">
      <c r="A404" s="114">
        <v>384</v>
      </c>
      <c r="B404" s="112" t="s">
        <v>1392</v>
      </c>
      <c r="C404" s="262">
        <v>1428</v>
      </c>
      <c r="D404" s="270"/>
      <c r="E404" s="270"/>
      <c r="F404" s="270"/>
      <c r="G404" s="270"/>
      <c r="H404" s="270"/>
      <c r="I404" s="270"/>
      <c r="J404" s="270"/>
      <c r="K404" s="271"/>
      <c r="L404" s="271">
        <v>1428</v>
      </c>
      <c r="M404" s="271"/>
      <c r="N404" s="270"/>
      <c r="O404" s="272"/>
      <c r="P404" s="246"/>
      <c r="S404" s="353"/>
      <c r="T404" s="353"/>
    </row>
    <row r="405" spans="1:20" ht="56.25" x14ac:dyDescent="0.25">
      <c r="A405" s="114">
        <v>385</v>
      </c>
      <c r="B405" s="112" t="s">
        <v>1389</v>
      </c>
      <c r="C405" s="262">
        <v>19277</v>
      </c>
      <c r="D405" s="270"/>
      <c r="E405" s="270"/>
      <c r="F405" s="270"/>
      <c r="G405" s="270"/>
      <c r="H405" s="270"/>
      <c r="I405" s="270"/>
      <c r="J405" s="270"/>
      <c r="K405" s="271"/>
      <c r="L405" s="271">
        <v>19277</v>
      </c>
      <c r="M405" s="271"/>
      <c r="N405" s="271"/>
      <c r="O405" s="272"/>
      <c r="P405" s="246"/>
      <c r="S405" s="353"/>
      <c r="T405" s="353"/>
    </row>
    <row r="406" spans="1:20" ht="56.25" x14ac:dyDescent="0.25">
      <c r="A406" s="114">
        <v>386</v>
      </c>
      <c r="B406" s="119" t="s">
        <v>1390</v>
      </c>
      <c r="C406" s="348">
        <v>28129</v>
      </c>
      <c r="D406" s="270"/>
      <c r="E406" s="270"/>
      <c r="F406" s="270"/>
      <c r="G406" s="270"/>
      <c r="H406" s="270"/>
      <c r="I406" s="270"/>
      <c r="J406" s="270"/>
      <c r="K406" s="271"/>
      <c r="L406" s="269"/>
      <c r="M406" s="271">
        <v>28129</v>
      </c>
      <c r="N406" s="271"/>
      <c r="O406" s="272"/>
      <c r="P406" s="246"/>
      <c r="Q406" s="2">
        <f>SUM(C400:C406)</f>
        <v>63581.775999999998</v>
      </c>
      <c r="S406" s="353"/>
      <c r="T406" s="353"/>
    </row>
    <row r="407" spans="1:20" x14ac:dyDescent="0.25">
      <c r="A407" s="381" t="s">
        <v>1092</v>
      </c>
      <c r="B407" s="382"/>
      <c r="C407" s="395"/>
      <c r="D407" s="395"/>
      <c r="E407" s="395"/>
      <c r="F407" s="395"/>
      <c r="G407" s="395"/>
      <c r="H407" s="395"/>
      <c r="I407" s="395"/>
      <c r="J407" s="395"/>
      <c r="K407" s="395"/>
      <c r="L407" s="395"/>
      <c r="M407" s="395"/>
      <c r="N407" s="395"/>
      <c r="O407" s="395"/>
      <c r="P407" s="276"/>
      <c r="S407" s="353"/>
      <c r="T407" s="353"/>
    </row>
    <row r="408" spans="1:20" ht="45" x14ac:dyDescent="0.25">
      <c r="A408" s="267">
        <v>387</v>
      </c>
      <c r="B408" s="265" t="s">
        <v>1286</v>
      </c>
      <c r="C408" s="274">
        <v>1674</v>
      </c>
      <c r="D408" s="246"/>
      <c r="E408" s="246"/>
      <c r="F408" s="246"/>
      <c r="G408" s="246"/>
      <c r="H408" s="246"/>
      <c r="I408" s="246"/>
      <c r="J408" s="246"/>
      <c r="K408" s="274">
        <v>1674</v>
      </c>
      <c r="L408" s="274"/>
      <c r="M408" s="274"/>
      <c r="N408" s="246"/>
      <c r="O408" s="246"/>
      <c r="P408" s="246"/>
      <c r="S408" s="353"/>
      <c r="T408" s="353"/>
    </row>
    <row r="409" spans="1:20" ht="33.75" x14ac:dyDescent="0.25">
      <c r="A409" s="279">
        <v>388</v>
      </c>
      <c r="B409" s="280" t="s">
        <v>1395</v>
      </c>
      <c r="C409" s="281">
        <v>3348</v>
      </c>
      <c r="D409" s="282"/>
      <c r="E409" s="282"/>
      <c r="F409" s="282"/>
      <c r="G409" s="282"/>
      <c r="H409" s="282"/>
      <c r="I409" s="282"/>
      <c r="J409" s="282"/>
      <c r="K409" s="281"/>
      <c r="L409" s="281"/>
      <c r="M409" s="281">
        <v>3348</v>
      </c>
      <c r="N409" s="282"/>
      <c r="O409" s="283"/>
      <c r="P409" s="284"/>
      <c r="Q409" s="217">
        <f>SUM(C408:C409)</f>
        <v>5022</v>
      </c>
      <c r="S409" s="353"/>
      <c r="T409" s="353"/>
    </row>
    <row r="410" spans="1:20" x14ac:dyDescent="0.25">
      <c r="A410" s="396" t="s">
        <v>1291</v>
      </c>
      <c r="B410" s="396"/>
      <c r="C410" s="396"/>
      <c r="D410" s="396"/>
      <c r="E410" s="396"/>
      <c r="F410" s="396"/>
      <c r="G410" s="396"/>
      <c r="H410" s="396"/>
      <c r="I410" s="396"/>
      <c r="J410" s="396"/>
      <c r="K410" s="396"/>
      <c r="L410" s="396"/>
      <c r="M410" s="396"/>
      <c r="N410" s="396"/>
      <c r="O410" s="397"/>
      <c r="P410" s="202"/>
      <c r="S410" s="353"/>
      <c r="T410" s="353"/>
    </row>
    <row r="411" spans="1:20" ht="15" customHeight="1" x14ac:dyDescent="0.25">
      <c r="A411" s="393" t="s">
        <v>1292</v>
      </c>
      <c r="B411" s="393"/>
      <c r="C411" s="393"/>
      <c r="D411" s="393"/>
      <c r="E411" s="393"/>
      <c r="F411" s="393"/>
      <c r="G411" s="393"/>
      <c r="H411" s="393"/>
      <c r="I411" s="393"/>
      <c r="J411" s="393"/>
      <c r="K411" s="393"/>
      <c r="L411" s="393"/>
      <c r="M411" s="393"/>
      <c r="N411" s="393"/>
      <c r="O411" s="394"/>
      <c r="P411" s="302"/>
      <c r="S411" s="353"/>
      <c r="T411" s="353"/>
    </row>
    <row r="412" spans="1:20" ht="45" x14ac:dyDescent="0.25">
      <c r="A412" s="245">
        <v>389</v>
      </c>
      <c r="B412" s="119" t="s">
        <v>1261</v>
      </c>
      <c r="C412" s="266">
        <v>11235</v>
      </c>
      <c r="D412" s="245"/>
      <c r="E412" s="245"/>
      <c r="F412" s="245"/>
      <c r="G412" s="245"/>
      <c r="H412" s="245"/>
      <c r="I412" s="245"/>
      <c r="J412" s="245"/>
      <c r="K412" s="245"/>
      <c r="L412" s="245"/>
      <c r="M412" s="245"/>
      <c r="N412" s="245"/>
      <c r="O412" s="275"/>
      <c r="P412" s="245"/>
      <c r="S412" s="353"/>
      <c r="T412" s="353"/>
    </row>
    <row r="413" spans="1:20" ht="67.5" x14ac:dyDescent="0.25">
      <c r="A413" s="245">
        <v>390</v>
      </c>
      <c r="B413" s="261" t="s">
        <v>1262</v>
      </c>
      <c r="C413" s="268">
        <v>11091</v>
      </c>
      <c r="D413" s="245"/>
      <c r="E413" s="245"/>
      <c r="F413" s="245"/>
      <c r="G413" s="245"/>
      <c r="H413" s="245"/>
      <c r="I413" s="245"/>
      <c r="J413" s="245"/>
      <c r="K413" s="245"/>
      <c r="L413" s="245"/>
      <c r="M413" s="245"/>
      <c r="N413" s="245"/>
      <c r="O413" s="275"/>
      <c r="P413" s="245"/>
      <c r="S413" s="353"/>
      <c r="T413" s="353"/>
    </row>
    <row r="414" spans="1:20" ht="45" x14ac:dyDescent="0.25">
      <c r="A414" s="245">
        <v>391</v>
      </c>
      <c r="B414" s="261" t="s">
        <v>1263</v>
      </c>
      <c r="C414" s="204">
        <v>7200</v>
      </c>
      <c r="D414" s="245"/>
      <c r="E414" s="245"/>
      <c r="F414" s="245"/>
      <c r="G414" s="245"/>
      <c r="H414" s="245"/>
      <c r="I414" s="245"/>
      <c r="J414" s="245"/>
      <c r="K414" s="245"/>
      <c r="L414" s="245"/>
      <c r="M414" s="245"/>
      <c r="N414" s="245"/>
      <c r="O414" s="275"/>
      <c r="P414" s="245"/>
      <c r="S414" s="353"/>
      <c r="T414" s="353"/>
    </row>
    <row r="415" spans="1:20" ht="67.5" x14ac:dyDescent="0.25">
      <c r="A415" s="245">
        <v>392</v>
      </c>
      <c r="B415" s="261" t="s">
        <v>1264</v>
      </c>
      <c r="C415" s="204">
        <v>5630</v>
      </c>
      <c r="D415" s="245"/>
      <c r="E415" s="245"/>
      <c r="F415" s="245"/>
      <c r="G415" s="245"/>
      <c r="H415" s="245"/>
      <c r="I415" s="245"/>
      <c r="J415" s="245"/>
      <c r="K415" s="245"/>
      <c r="L415" s="245"/>
      <c r="M415" s="245"/>
      <c r="N415" s="245"/>
      <c r="O415" s="275"/>
      <c r="P415" s="245"/>
      <c r="S415" s="353"/>
      <c r="T415" s="353"/>
    </row>
    <row r="416" spans="1:20" ht="90" x14ac:dyDescent="0.25">
      <c r="A416" s="245">
        <v>393</v>
      </c>
      <c r="B416" s="261" t="s">
        <v>1265</v>
      </c>
      <c r="C416" s="204">
        <v>42228</v>
      </c>
      <c r="D416" s="245"/>
      <c r="E416" s="245"/>
      <c r="F416" s="245"/>
      <c r="G416" s="245"/>
      <c r="H416" s="245"/>
      <c r="I416" s="245"/>
      <c r="J416" s="245"/>
      <c r="K416" s="245"/>
      <c r="L416" s="245"/>
      <c r="M416" s="245"/>
      <c r="N416" s="245"/>
      <c r="O416" s="275"/>
      <c r="P416" s="245"/>
      <c r="S416" s="353"/>
      <c r="T416" s="353"/>
    </row>
    <row r="417" spans="1:20" ht="45" x14ac:dyDescent="0.25">
      <c r="A417" s="245">
        <v>394</v>
      </c>
      <c r="B417" s="261" t="s">
        <v>1266</v>
      </c>
      <c r="C417" s="204">
        <v>74220</v>
      </c>
      <c r="D417" s="245"/>
      <c r="E417" s="245"/>
      <c r="F417" s="245"/>
      <c r="G417" s="245"/>
      <c r="H417" s="245"/>
      <c r="I417" s="245"/>
      <c r="J417" s="245"/>
      <c r="K417" s="245"/>
      <c r="L417" s="245"/>
      <c r="M417" s="245"/>
      <c r="N417" s="245"/>
      <c r="O417" s="275"/>
      <c r="P417" s="245"/>
      <c r="S417" s="353"/>
      <c r="T417" s="353"/>
    </row>
    <row r="418" spans="1:20" ht="78.75" x14ac:dyDescent="0.25">
      <c r="A418" s="245">
        <v>395</v>
      </c>
      <c r="B418" s="261" t="s">
        <v>1267</v>
      </c>
      <c r="C418" s="204">
        <v>27130</v>
      </c>
      <c r="D418" s="245"/>
      <c r="E418" s="245"/>
      <c r="F418" s="245"/>
      <c r="G418" s="245"/>
      <c r="H418" s="245"/>
      <c r="I418" s="245"/>
      <c r="J418" s="245"/>
      <c r="K418" s="245"/>
      <c r="L418" s="245"/>
      <c r="M418" s="245"/>
      <c r="N418" s="245"/>
      <c r="O418" s="275"/>
      <c r="P418" s="245"/>
      <c r="S418" s="353"/>
      <c r="T418" s="353"/>
    </row>
    <row r="419" spans="1:20" ht="45" x14ac:dyDescent="0.25">
      <c r="A419" s="245">
        <v>396</v>
      </c>
      <c r="B419" s="261" t="s">
        <v>1268</v>
      </c>
      <c r="C419" s="204">
        <v>200000</v>
      </c>
      <c r="D419" s="245"/>
      <c r="E419" s="245"/>
      <c r="F419" s="245"/>
      <c r="G419" s="245"/>
      <c r="H419" s="245"/>
      <c r="I419" s="245"/>
      <c r="J419" s="245"/>
      <c r="K419" s="245"/>
      <c r="L419" s="245"/>
      <c r="M419" s="245"/>
      <c r="N419" s="245"/>
      <c r="O419" s="275"/>
      <c r="P419" s="245"/>
      <c r="S419" s="353"/>
      <c r="T419" s="353"/>
    </row>
    <row r="420" spans="1:20" ht="180" x14ac:dyDescent="0.25">
      <c r="A420" s="245">
        <v>397</v>
      </c>
      <c r="B420" s="261" t="s">
        <v>1269</v>
      </c>
      <c r="C420" s="204">
        <v>60000</v>
      </c>
      <c r="D420" s="245"/>
      <c r="E420" s="245"/>
      <c r="F420" s="245"/>
      <c r="G420" s="245"/>
      <c r="H420" s="245"/>
      <c r="I420" s="245"/>
      <c r="J420" s="245"/>
      <c r="K420" s="245"/>
      <c r="L420" s="245"/>
      <c r="M420" s="245"/>
      <c r="N420" s="245"/>
      <c r="O420" s="275"/>
      <c r="P420" s="245"/>
      <c r="Q420" s="216">
        <f>SUM(C412:C420)</f>
        <v>438734</v>
      </c>
      <c r="S420" s="353"/>
      <c r="T420" s="353"/>
    </row>
    <row r="421" spans="1:20" x14ac:dyDescent="0.25">
      <c r="A421" s="245"/>
      <c r="Q421" s="216">
        <f>SUM(Q2:Q420)</f>
        <v>142086486.04835716</v>
      </c>
      <c r="T421" s="353"/>
    </row>
    <row r="423" spans="1:20" x14ac:dyDescent="0.25">
      <c r="P423" s="297"/>
    </row>
    <row r="424" spans="1:20" x14ac:dyDescent="0.25">
      <c r="C424" s="217"/>
    </row>
    <row r="427" spans="1:20" x14ac:dyDescent="0.25">
      <c r="C427" s="217"/>
    </row>
    <row r="428" spans="1:20" x14ac:dyDescent="0.25">
      <c r="C428" s="216"/>
    </row>
    <row r="429" spans="1:20" x14ac:dyDescent="0.25">
      <c r="C429" s="216"/>
    </row>
  </sheetData>
  <mergeCells count="18">
    <mergeCell ref="A265:O265"/>
    <mergeCell ref="A273:O273"/>
    <mergeCell ref="A411:O411"/>
    <mergeCell ref="A21:O21"/>
    <mergeCell ref="A131:O131"/>
    <mergeCell ref="A148:O148"/>
    <mergeCell ref="A398:O398"/>
    <mergeCell ref="A399:O399"/>
    <mergeCell ref="A407:O407"/>
    <mergeCell ref="A240:O240"/>
    <mergeCell ref="A410:O410"/>
    <mergeCell ref="A194:P194"/>
    <mergeCell ref="A3:A4"/>
    <mergeCell ref="B3:B4"/>
    <mergeCell ref="C3:C4"/>
    <mergeCell ref="D3:O3"/>
    <mergeCell ref="N1:P1"/>
    <mergeCell ref="A2:F2"/>
  </mergeCells>
  <conditionalFormatting sqref="B63">
    <cfRule type="containsText" dxfId="15" priority="15" stopIfTrue="1" operator="containsText" text="СМР">
      <formula>NOT(ISERROR(SEARCH("СМР",B63)))</formula>
    </cfRule>
    <cfRule type="containsText" dxfId="14" priority="16" stopIfTrue="1" operator="containsText" text="ПИР">
      <formula>NOT(ISERROR(SEARCH("ПИР",B63)))</formula>
    </cfRule>
  </conditionalFormatting>
  <conditionalFormatting sqref="B64">
    <cfRule type="containsText" dxfId="13" priority="13" stopIfTrue="1" operator="containsText" text="СМР">
      <formula>NOT(ISERROR(SEARCH("СМР",B64)))</formula>
    </cfRule>
    <cfRule type="containsText" dxfId="12" priority="14" stopIfTrue="1" operator="containsText" text="ПИР">
      <formula>NOT(ISERROR(SEARCH("ПИР",B64)))</formula>
    </cfRule>
  </conditionalFormatting>
  <conditionalFormatting sqref="B275">
    <cfRule type="containsText" dxfId="11" priority="11" stopIfTrue="1" operator="containsText" text="СМР">
      <formula>NOT(ISERROR(SEARCH("СМР",B275)))</formula>
    </cfRule>
    <cfRule type="containsText" dxfId="10" priority="12" stopIfTrue="1" operator="containsText" text="ПИР">
      <formula>NOT(ISERROR(SEARCH("ПИР",B275)))</formula>
    </cfRule>
  </conditionalFormatting>
  <conditionalFormatting sqref="B276">
    <cfRule type="containsText" dxfId="9" priority="9" stopIfTrue="1" operator="containsText" text="СМР">
      <formula>NOT(ISERROR(SEARCH("СМР",B276)))</formula>
    </cfRule>
    <cfRule type="containsText" dxfId="8" priority="10" stopIfTrue="1" operator="containsText" text="ПИР">
      <formula>NOT(ISERROR(SEARCH("ПИР",B276)))</formula>
    </cfRule>
  </conditionalFormatting>
  <conditionalFormatting sqref="B277">
    <cfRule type="containsText" dxfId="7" priority="7" stopIfTrue="1" operator="containsText" text="СМР">
      <formula>NOT(ISERROR(SEARCH("СМР",B277)))</formula>
    </cfRule>
    <cfRule type="containsText" dxfId="6" priority="8" stopIfTrue="1" operator="containsText" text="ПИР">
      <formula>NOT(ISERROR(SEARCH("ПИР",B277)))</formula>
    </cfRule>
  </conditionalFormatting>
  <conditionalFormatting sqref="B278">
    <cfRule type="containsText" dxfId="5" priority="5" stopIfTrue="1" operator="containsText" text="СМР">
      <formula>NOT(ISERROR(SEARCH("СМР",B278)))</formula>
    </cfRule>
    <cfRule type="containsText" dxfId="4" priority="6" stopIfTrue="1" operator="containsText" text="ПИР">
      <formula>NOT(ISERROR(SEARCH("ПИР",B278)))</formula>
    </cfRule>
  </conditionalFormatting>
  <conditionalFormatting sqref="B8:B9">
    <cfRule type="containsText" dxfId="3" priority="3" stopIfTrue="1" operator="containsText" text="СМР">
      <formula>NOT(ISERROR(SEARCH("СМР",B8)))</formula>
    </cfRule>
    <cfRule type="containsText" dxfId="2" priority="4" stopIfTrue="1" operator="containsText" text="ПИР">
      <formula>NOT(ISERROR(SEARCH("ПИР",B8)))</formula>
    </cfRule>
  </conditionalFormatting>
  <conditionalFormatting sqref="A9:A15">
    <cfRule type="containsText" dxfId="1" priority="1" stopIfTrue="1" operator="containsText" text="СМР">
      <formula>NOT(ISERROR(SEARCH("СМР",A9)))</formula>
    </cfRule>
    <cfRule type="containsText" dxfId="0" priority="2" stopIfTrue="1" operator="containsText" text="ПИР">
      <formula>NOT(ISERROR(SEARCH("ПИР",A9)))</formula>
    </cfRule>
  </conditionalFormatting>
  <pageMargins left="0.70866141732283472" right="0.70866141732283472" top="0.74803149606299213" bottom="0.74803149606299213" header="0.31496062992125984" footer="0.31496062992125984"/>
  <pageSetup paperSize="9" scale="74" fitToHeight="400" orientation="landscape" r:id="rId1"/>
  <headerFooter>
    <oddHeader>Страница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view="pageBreakPreview" zoomScale="98" zoomScaleNormal="100" zoomScaleSheetLayoutView="98" workbookViewId="0">
      <selection activeCell="C19" sqref="C19:D20"/>
    </sheetView>
  </sheetViews>
  <sheetFormatPr defaultColWidth="9.140625" defaultRowHeight="15" x14ac:dyDescent="0.25"/>
  <cols>
    <col min="1" max="1" width="5.140625" style="2" customWidth="1"/>
    <col min="2" max="2" width="4.42578125" style="2" customWidth="1"/>
    <col min="3" max="3" width="14.28515625" style="2" customWidth="1"/>
    <col min="4" max="4" width="8.140625" style="2" customWidth="1"/>
    <col min="5" max="5" width="2.7109375" style="2" customWidth="1"/>
    <col min="6" max="6" width="9.28515625" style="2" customWidth="1"/>
    <col min="7" max="7" width="2.7109375" style="2" customWidth="1"/>
    <col min="8" max="8" width="7" style="2" customWidth="1"/>
    <col min="9" max="9" width="1.5703125" style="2" customWidth="1"/>
    <col min="10" max="10" width="9.140625" style="2" customWidth="1"/>
    <col min="11" max="11" width="1.7109375" style="2" customWidth="1"/>
    <col min="12" max="12" width="7.42578125" style="2" customWidth="1"/>
    <col min="13" max="13" width="5.140625" style="2" customWidth="1"/>
    <col min="14" max="14" width="4.140625" style="2" customWidth="1"/>
    <col min="15" max="15" width="9.28515625" style="2" customWidth="1"/>
    <col min="16" max="16" width="9.140625" style="2" customWidth="1"/>
    <col min="17" max="17" width="20.28515625" style="2" customWidth="1"/>
    <col min="18" max="18" width="8.140625" style="2" customWidth="1"/>
    <col min="19" max="20" width="9.28515625" style="2" customWidth="1"/>
    <col min="21" max="21" width="2.7109375" style="2" customWidth="1"/>
    <col min="22" max="22" width="6.28515625" style="2" customWidth="1"/>
    <col min="23" max="23" width="9.28515625" style="2" customWidth="1"/>
    <col min="24" max="24" width="2.7109375" style="2" customWidth="1"/>
    <col min="25" max="16384" width="9.140625" style="2"/>
  </cols>
  <sheetData>
    <row r="1" spans="1:24" ht="29.25" customHeight="1" x14ac:dyDescent="0.25">
      <c r="A1" s="411" t="s">
        <v>326</v>
      </c>
      <c r="B1" s="411"/>
      <c r="C1" s="411"/>
      <c r="D1" s="411"/>
      <c r="E1" s="411"/>
      <c r="F1" s="411"/>
      <c r="G1" s="411"/>
      <c r="H1" s="411"/>
      <c r="I1" s="411"/>
      <c r="J1" s="411"/>
      <c r="K1" s="411"/>
      <c r="L1" s="411"/>
      <c r="M1" s="411"/>
      <c r="N1" s="411"/>
      <c r="O1" s="411"/>
      <c r="P1" s="411"/>
      <c r="Q1" s="411"/>
      <c r="R1" s="411"/>
      <c r="S1" s="411"/>
      <c r="T1" s="411"/>
      <c r="U1" s="411"/>
      <c r="V1" s="411"/>
      <c r="W1" s="411"/>
      <c r="X1" s="411"/>
    </row>
    <row r="2" spans="1:24" ht="132" customHeight="1" x14ac:dyDescent="0.25">
      <c r="A2" s="218" t="s">
        <v>1216</v>
      </c>
      <c r="B2" s="218" t="s">
        <v>1216</v>
      </c>
      <c r="C2" s="412" t="s">
        <v>1217</v>
      </c>
      <c r="D2" s="413"/>
      <c r="E2" s="412" t="s">
        <v>1218</v>
      </c>
      <c r="F2" s="414"/>
      <c r="G2" s="413"/>
      <c r="H2" s="219" t="s">
        <v>1219</v>
      </c>
      <c r="I2" s="415" t="s">
        <v>1220</v>
      </c>
      <c r="J2" s="416"/>
      <c r="K2" s="417"/>
      <c r="L2" s="415" t="s">
        <v>1221</v>
      </c>
      <c r="M2" s="418"/>
      <c r="N2" s="412" t="s">
        <v>1222</v>
      </c>
      <c r="O2" s="414"/>
      <c r="P2" s="414"/>
      <c r="Q2" s="413"/>
      <c r="R2" s="412" t="s">
        <v>1223</v>
      </c>
      <c r="S2" s="414"/>
      <c r="T2" s="414"/>
      <c r="U2" s="413"/>
      <c r="V2" s="412" t="s">
        <v>1198</v>
      </c>
      <c r="W2" s="413"/>
      <c r="X2" s="220"/>
    </row>
    <row r="3" spans="1:24" ht="122.25" customHeight="1" x14ac:dyDescent="0.25">
      <c r="A3" s="221">
        <v>1</v>
      </c>
      <c r="B3" s="222"/>
      <c r="C3" s="400" t="s">
        <v>1224</v>
      </c>
      <c r="D3" s="401"/>
      <c r="E3" s="402" t="s">
        <v>1225</v>
      </c>
      <c r="F3" s="403"/>
      <c r="G3" s="404"/>
      <c r="H3" s="223" t="s">
        <v>1226</v>
      </c>
      <c r="I3" s="405">
        <v>5.5</v>
      </c>
      <c r="J3" s="406"/>
      <c r="K3" s="407"/>
      <c r="L3" s="408"/>
      <c r="M3" s="409"/>
      <c r="N3" s="408" t="s">
        <v>1242</v>
      </c>
      <c r="O3" s="410"/>
      <c r="P3" s="410"/>
      <c r="Q3" s="409"/>
      <c r="R3" s="408" t="s">
        <v>1243</v>
      </c>
      <c r="S3" s="410"/>
      <c r="T3" s="410"/>
      <c r="U3" s="409"/>
      <c r="V3" s="408"/>
      <c r="W3" s="409"/>
      <c r="X3" s="220"/>
    </row>
    <row r="4" spans="1:24" ht="126" customHeight="1" x14ac:dyDescent="0.2">
      <c r="A4" s="224">
        <v>14</v>
      </c>
      <c r="B4" s="225"/>
      <c r="C4" s="429" t="s">
        <v>1227</v>
      </c>
      <c r="D4" s="434"/>
      <c r="E4" s="435" t="s">
        <v>1225</v>
      </c>
      <c r="F4" s="436"/>
      <c r="G4" s="437"/>
      <c r="H4" s="226" t="s">
        <v>1226</v>
      </c>
      <c r="I4" s="438">
        <v>3.4522866670000001</v>
      </c>
      <c r="J4" s="439"/>
      <c r="K4" s="440"/>
      <c r="L4" s="441"/>
      <c r="M4" s="442"/>
      <c r="N4" s="429" t="s">
        <v>1212</v>
      </c>
      <c r="O4" s="443"/>
      <c r="P4" s="443"/>
      <c r="Q4" s="434"/>
      <c r="R4" s="429" t="s">
        <v>1213</v>
      </c>
      <c r="S4" s="443"/>
      <c r="T4" s="443"/>
      <c r="U4" s="434"/>
      <c r="V4" s="441"/>
      <c r="W4" s="442"/>
      <c r="X4" s="220"/>
    </row>
    <row r="5" spans="1:24" ht="132.75" customHeight="1" x14ac:dyDescent="0.25">
      <c r="A5" s="227"/>
      <c r="B5" s="228">
        <v>14</v>
      </c>
      <c r="C5" s="419" t="s">
        <v>1228</v>
      </c>
      <c r="D5" s="420"/>
      <c r="E5" s="421" t="s">
        <v>1225</v>
      </c>
      <c r="F5" s="422"/>
      <c r="G5" s="423"/>
      <c r="H5" s="229" t="s">
        <v>1226</v>
      </c>
      <c r="I5" s="424">
        <v>2.9256610169999999</v>
      </c>
      <c r="J5" s="425"/>
      <c r="K5" s="426"/>
      <c r="L5" s="427">
        <v>20.415254239999999</v>
      </c>
      <c r="M5" s="428"/>
      <c r="N5" s="429" t="s">
        <v>1211</v>
      </c>
      <c r="O5" s="430"/>
      <c r="P5" s="430"/>
      <c r="Q5" s="431"/>
      <c r="R5" s="419" t="s">
        <v>1213</v>
      </c>
      <c r="S5" s="432"/>
      <c r="T5" s="432"/>
      <c r="U5" s="420"/>
      <c r="V5" s="433"/>
      <c r="W5" s="431"/>
      <c r="X5" s="220"/>
    </row>
    <row r="6" spans="1:24" ht="118.5" customHeight="1" x14ac:dyDescent="0.25">
      <c r="A6" s="222"/>
      <c r="B6" s="230">
        <v>15</v>
      </c>
      <c r="C6" s="400" t="s">
        <v>1229</v>
      </c>
      <c r="D6" s="401"/>
      <c r="E6" s="402" t="s">
        <v>1225</v>
      </c>
      <c r="F6" s="403"/>
      <c r="G6" s="404"/>
      <c r="H6" s="223" t="s">
        <v>1226</v>
      </c>
      <c r="I6" s="452">
        <v>6.862016949</v>
      </c>
      <c r="J6" s="453"/>
      <c r="K6" s="454"/>
      <c r="L6" s="455">
        <v>47.822033900000001</v>
      </c>
      <c r="M6" s="456"/>
      <c r="N6" s="457" t="s">
        <v>1210</v>
      </c>
      <c r="O6" s="410"/>
      <c r="P6" s="410"/>
      <c r="Q6" s="409"/>
      <c r="R6" s="408" t="s">
        <v>1244</v>
      </c>
      <c r="S6" s="410"/>
      <c r="T6" s="410"/>
      <c r="U6" s="409"/>
      <c r="V6" s="408"/>
      <c r="W6" s="409"/>
      <c r="X6" s="220"/>
    </row>
    <row r="7" spans="1:24" ht="156" customHeight="1" x14ac:dyDescent="0.25">
      <c r="A7" s="227"/>
      <c r="B7" s="228">
        <v>16</v>
      </c>
      <c r="C7" s="419" t="s">
        <v>1230</v>
      </c>
      <c r="D7" s="420"/>
      <c r="E7" s="421" t="s">
        <v>1225</v>
      </c>
      <c r="F7" s="422"/>
      <c r="G7" s="423"/>
      <c r="H7" s="231" t="s">
        <v>1226</v>
      </c>
      <c r="I7" s="444">
        <v>7.4211016949999999</v>
      </c>
      <c r="J7" s="445"/>
      <c r="K7" s="446"/>
      <c r="L7" s="447">
        <v>51.737288139999997</v>
      </c>
      <c r="M7" s="448"/>
      <c r="N7" s="429" t="s">
        <v>1209</v>
      </c>
      <c r="O7" s="430"/>
      <c r="P7" s="430"/>
      <c r="Q7" s="431"/>
      <c r="R7" s="449" t="s">
        <v>1245</v>
      </c>
      <c r="S7" s="450"/>
      <c r="T7" s="450"/>
      <c r="U7" s="451"/>
      <c r="V7" s="433"/>
      <c r="W7" s="431"/>
      <c r="X7" s="220"/>
    </row>
    <row r="8" spans="1:24" ht="122.25" customHeight="1" x14ac:dyDescent="0.25">
      <c r="A8" s="222"/>
      <c r="B8" s="230">
        <v>18</v>
      </c>
      <c r="C8" s="400" t="s">
        <v>1231</v>
      </c>
      <c r="D8" s="401"/>
      <c r="E8" s="402" t="s">
        <v>1225</v>
      </c>
      <c r="F8" s="403"/>
      <c r="G8" s="404"/>
      <c r="H8" s="223" t="s">
        <v>1226</v>
      </c>
      <c r="I8" s="464">
        <v>25.226271189999999</v>
      </c>
      <c r="J8" s="465"/>
      <c r="K8" s="466"/>
      <c r="L8" s="455">
        <v>164.22302540000001</v>
      </c>
      <c r="M8" s="456"/>
      <c r="N8" s="408" t="s">
        <v>1246</v>
      </c>
      <c r="O8" s="410"/>
      <c r="P8" s="410"/>
      <c r="Q8" s="409"/>
      <c r="R8" s="408" t="s">
        <v>1247</v>
      </c>
      <c r="S8" s="410"/>
      <c r="T8" s="410"/>
      <c r="U8" s="409"/>
      <c r="V8" s="408"/>
      <c r="W8" s="409"/>
      <c r="X8" s="220"/>
    </row>
    <row r="9" spans="1:24" ht="97.5" customHeight="1" x14ac:dyDescent="0.25">
      <c r="A9" s="232"/>
      <c r="B9" s="228">
        <v>22</v>
      </c>
      <c r="C9" s="429" t="s">
        <v>1232</v>
      </c>
      <c r="D9" s="434"/>
      <c r="E9" s="421" t="s">
        <v>1225</v>
      </c>
      <c r="F9" s="422"/>
      <c r="G9" s="423"/>
      <c r="H9" s="231" t="s">
        <v>1226</v>
      </c>
      <c r="I9" s="447">
        <v>20.21186441</v>
      </c>
      <c r="J9" s="461"/>
      <c r="K9" s="448"/>
      <c r="L9" s="462">
        <v>140.86440680000001</v>
      </c>
      <c r="M9" s="463"/>
      <c r="N9" s="429" t="s">
        <v>1214</v>
      </c>
      <c r="O9" s="430"/>
      <c r="P9" s="430"/>
      <c r="Q9" s="431"/>
      <c r="R9" s="429" t="s">
        <v>1215</v>
      </c>
      <c r="S9" s="430"/>
      <c r="T9" s="430"/>
      <c r="U9" s="431"/>
      <c r="V9" s="449"/>
      <c r="W9" s="451"/>
      <c r="X9" s="220"/>
    </row>
    <row r="10" spans="1:24" ht="57.75" customHeight="1" x14ac:dyDescent="0.25">
      <c r="A10" s="233">
        <v>79</v>
      </c>
      <c r="B10" s="222"/>
      <c r="C10" s="400" t="s">
        <v>1233</v>
      </c>
      <c r="D10" s="401"/>
      <c r="E10" s="402" t="s">
        <v>1225</v>
      </c>
      <c r="F10" s="403"/>
      <c r="G10" s="404"/>
      <c r="H10" s="234" t="s">
        <v>1226</v>
      </c>
      <c r="I10" s="458">
        <v>383015.47</v>
      </c>
      <c r="J10" s="459"/>
      <c r="K10" s="460"/>
      <c r="L10" s="408"/>
      <c r="M10" s="409"/>
      <c r="N10" s="408" t="s">
        <v>1248</v>
      </c>
      <c r="O10" s="410"/>
      <c r="P10" s="410"/>
      <c r="Q10" s="409"/>
      <c r="R10" s="408"/>
      <c r="S10" s="410"/>
      <c r="T10" s="410"/>
      <c r="U10" s="409"/>
      <c r="V10" s="408"/>
      <c r="W10" s="409"/>
      <c r="X10" s="220"/>
    </row>
    <row r="11" spans="1:24" ht="84" customHeight="1" x14ac:dyDescent="0.25">
      <c r="A11" s="227"/>
      <c r="B11" s="228">
        <v>25</v>
      </c>
      <c r="C11" s="470" t="s">
        <v>1234</v>
      </c>
      <c r="D11" s="471"/>
      <c r="E11" s="433"/>
      <c r="F11" s="430"/>
      <c r="G11" s="431"/>
      <c r="H11" s="235" t="s">
        <v>1235</v>
      </c>
      <c r="I11" s="472">
        <v>0.27322033899999998</v>
      </c>
      <c r="J11" s="473"/>
      <c r="K11" s="474"/>
      <c r="L11" s="424">
        <v>1.6094406779999999</v>
      </c>
      <c r="M11" s="426"/>
      <c r="N11" s="429" t="s">
        <v>1047</v>
      </c>
      <c r="O11" s="430"/>
      <c r="P11" s="430"/>
      <c r="Q11" s="431"/>
      <c r="R11" s="429" t="s">
        <v>1236</v>
      </c>
      <c r="S11" s="443"/>
      <c r="T11" s="443"/>
      <c r="U11" s="434"/>
      <c r="V11" s="419" t="s">
        <v>1237</v>
      </c>
      <c r="W11" s="420"/>
      <c r="X11" s="220"/>
    </row>
    <row r="12" spans="1:24" ht="76.5" customHeight="1" x14ac:dyDescent="0.25">
      <c r="A12" s="222"/>
      <c r="B12" s="236"/>
      <c r="C12" s="467"/>
      <c r="D12" s="468"/>
      <c r="E12" s="467"/>
      <c r="F12" s="469"/>
      <c r="G12" s="468"/>
      <c r="H12" s="236"/>
      <c r="I12" s="452">
        <v>0.45381355899999998</v>
      </c>
      <c r="J12" s="453"/>
      <c r="K12" s="454"/>
      <c r="L12" s="475">
        <v>2.673</v>
      </c>
      <c r="M12" s="476"/>
      <c r="N12" s="408" t="s">
        <v>1249</v>
      </c>
      <c r="O12" s="410"/>
      <c r="P12" s="410"/>
      <c r="Q12" s="409"/>
      <c r="R12" s="408" t="s">
        <v>1250</v>
      </c>
      <c r="S12" s="410"/>
      <c r="T12" s="410"/>
      <c r="U12" s="409"/>
      <c r="V12" s="400" t="s">
        <v>1238</v>
      </c>
      <c r="W12" s="401"/>
      <c r="X12" s="220"/>
    </row>
    <row r="13" spans="1:24" ht="38.25" x14ac:dyDescent="0.25">
      <c r="A13" s="237">
        <v>54</v>
      </c>
      <c r="B13" s="222"/>
      <c r="C13" s="477" t="s">
        <v>582</v>
      </c>
      <c r="D13" s="478"/>
      <c r="E13" s="408"/>
      <c r="F13" s="410"/>
      <c r="G13" s="409"/>
      <c r="H13" s="238" t="s">
        <v>1251</v>
      </c>
      <c r="I13" s="452">
        <v>0.119711559</v>
      </c>
      <c r="J13" s="453"/>
      <c r="K13" s="454"/>
      <c r="L13" s="408"/>
      <c r="M13" s="409"/>
      <c r="N13" s="408" t="s">
        <v>1252</v>
      </c>
      <c r="O13" s="410"/>
      <c r="P13" s="410"/>
      <c r="Q13" s="409"/>
      <c r="R13" s="408"/>
      <c r="S13" s="410"/>
      <c r="T13" s="410"/>
      <c r="U13" s="409"/>
      <c r="V13" s="408"/>
      <c r="W13" s="409"/>
      <c r="X13" s="220"/>
    </row>
    <row r="14" spans="1:24" ht="102.75" customHeight="1" x14ac:dyDescent="0.25">
      <c r="A14" s="239">
        <v>55</v>
      </c>
      <c r="B14" s="227"/>
      <c r="C14" s="479" t="s">
        <v>1239</v>
      </c>
      <c r="D14" s="480"/>
      <c r="E14" s="433"/>
      <c r="F14" s="430"/>
      <c r="G14" s="431"/>
      <c r="H14" s="240" t="s">
        <v>1251</v>
      </c>
      <c r="I14" s="444">
        <v>0.156724733</v>
      </c>
      <c r="J14" s="445"/>
      <c r="K14" s="446"/>
      <c r="L14" s="433"/>
      <c r="M14" s="431"/>
      <c r="N14" s="433" t="s">
        <v>1253</v>
      </c>
      <c r="O14" s="430"/>
      <c r="P14" s="430"/>
      <c r="Q14" s="431"/>
      <c r="R14" s="433"/>
      <c r="S14" s="430"/>
      <c r="T14" s="430"/>
      <c r="U14" s="431"/>
      <c r="V14" s="433"/>
      <c r="W14" s="431"/>
      <c r="X14" s="220"/>
    </row>
    <row r="15" spans="1:24" ht="73.5" customHeight="1" x14ac:dyDescent="0.25">
      <c r="A15" s="241">
        <v>58</v>
      </c>
      <c r="B15" s="236"/>
      <c r="C15" s="481" t="s">
        <v>1254</v>
      </c>
      <c r="D15" s="482"/>
      <c r="E15" s="467"/>
      <c r="F15" s="469"/>
      <c r="G15" s="468"/>
      <c r="H15" s="236"/>
      <c r="I15" s="483">
        <v>160889.99</v>
      </c>
      <c r="J15" s="484"/>
      <c r="K15" s="485"/>
      <c r="L15" s="467"/>
      <c r="M15" s="468"/>
      <c r="N15" s="486" t="s">
        <v>1240</v>
      </c>
      <c r="O15" s="487"/>
      <c r="P15" s="487"/>
      <c r="Q15" s="488"/>
      <c r="R15" s="467"/>
      <c r="S15" s="469"/>
      <c r="T15" s="469"/>
      <c r="U15" s="468"/>
      <c r="V15" s="467"/>
      <c r="W15" s="468"/>
      <c r="X15" s="220"/>
    </row>
    <row r="16" spans="1:24" ht="85.5" customHeight="1" x14ac:dyDescent="0.25">
      <c r="A16" s="237">
        <v>59</v>
      </c>
      <c r="B16" s="222"/>
      <c r="C16" s="402" t="s">
        <v>1208</v>
      </c>
      <c r="D16" s="404"/>
      <c r="E16" s="408"/>
      <c r="F16" s="410"/>
      <c r="G16" s="409"/>
      <c r="H16" s="222"/>
      <c r="I16" s="458">
        <v>160889.99</v>
      </c>
      <c r="J16" s="459"/>
      <c r="K16" s="460"/>
      <c r="L16" s="408"/>
      <c r="M16" s="409"/>
      <c r="N16" s="408" t="s">
        <v>1255</v>
      </c>
      <c r="O16" s="410"/>
      <c r="P16" s="410"/>
      <c r="Q16" s="409"/>
      <c r="R16" s="408"/>
      <c r="S16" s="410"/>
      <c r="T16" s="410"/>
      <c r="U16" s="409"/>
      <c r="V16" s="408"/>
      <c r="W16" s="409"/>
      <c r="X16" s="220"/>
    </row>
    <row r="17" spans="1:24" ht="110.25" customHeight="1" x14ac:dyDescent="0.25">
      <c r="A17" s="237">
        <v>60</v>
      </c>
      <c r="B17" s="222"/>
      <c r="C17" s="493" t="s">
        <v>1256</v>
      </c>
      <c r="D17" s="494"/>
      <c r="E17" s="408"/>
      <c r="F17" s="410"/>
      <c r="G17" s="409"/>
      <c r="H17" s="222"/>
      <c r="I17" s="495">
        <v>9622.0504000000001</v>
      </c>
      <c r="J17" s="496"/>
      <c r="K17" s="497"/>
      <c r="L17" s="408"/>
      <c r="M17" s="409"/>
      <c r="N17" s="457" t="s">
        <v>1241</v>
      </c>
      <c r="O17" s="498"/>
      <c r="P17" s="498"/>
      <c r="Q17" s="499"/>
      <c r="R17" s="408"/>
      <c r="S17" s="410"/>
      <c r="T17" s="410"/>
      <c r="U17" s="409"/>
      <c r="V17" s="408"/>
      <c r="W17" s="409"/>
      <c r="X17" s="220"/>
    </row>
    <row r="18" spans="1:24" ht="73.5" customHeight="1" x14ac:dyDescent="0.25">
      <c r="A18" s="242">
        <v>76</v>
      </c>
      <c r="B18" s="227"/>
      <c r="C18" s="435" t="s">
        <v>1045</v>
      </c>
      <c r="D18" s="489"/>
      <c r="E18" s="433"/>
      <c r="F18" s="430"/>
      <c r="G18" s="431"/>
      <c r="H18" s="227"/>
      <c r="I18" s="490">
        <v>50683.86</v>
      </c>
      <c r="J18" s="491"/>
      <c r="K18" s="492"/>
      <c r="L18" s="433"/>
      <c r="M18" s="431"/>
      <c r="N18" s="429" t="s">
        <v>1046</v>
      </c>
      <c r="O18" s="430"/>
      <c r="P18" s="430"/>
      <c r="Q18" s="431"/>
      <c r="R18" s="433"/>
      <c r="S18" s="430"/>
      <c r="T18" s="430"/>
      <c r="U18" s="431"/>
      <c r="V18" s="433"/>
      <c r="W18" s="431"/>
      <c r="X18" s="220"/>
    </row>
    <row r="19" spans="1:24" ht="68.25" customHeight="1" x14ac:dyDescent="0.25">
      <c r="A19" s="233">
        <v>77</v>
      </c>
      <c r="B19" s="222"/>
      <c r="C19" s="504"/>
      <c r="D19" s="505"/>
      <c r="E19" s="508"/>
      <c r="F19" s="509"/>
      <c r="G19" s="510"/>
      <c r="H19" s="511"/>
      <c r="I19" s="501">
        <v>40130.53</v>
      </c>
      <c r="J19" s="502"/>
      <c r="K19" s="503"/>
      <c r="L19" s="408"/>
      <c r="M19" s="409"/>
      <c r="N19" s="408" t="s">
        <v>1257</v>
      </c>
      <c r="O19" s="410"/>
      <c r="P19" s="410"/>
      <c r="Q19" s="409"/>
      <c r="R19" s="408"/>
      <c r="S19" s="410"/>
      <c r="T19" s="410"/>
      <c r="U19" s="409"/>
      <c r="V19" s="408"/>
      <c r="W19" s="409"/>
      <c r="X19" s="220"/>
    </row>
    <row r="20" spans="1:24" ht="60" customHeight="1" x14ac:dyDescent="0.25">
      <c r="A20" s="233">
        <v>78</v>
      </c>
      <c r="B20" s="222"/>
      <c r="C20" s="506"/>
      <c r="D20" s="507"/>
      <c r="E20" s="467"/>
      <c r="F20" s="469"/>
      <c r="G20" s="468"/>
      <c r="H20" s="512"/>
      <c r="I20" s="501">
        <v>22240.16</v>
      </c>
      <c r="J20" s="502"/>
      <c r="K20" s="503"/>
      <c r="L20" s="408"/>
      <c r="M20" s="409"/>
      <c r="N20" s="408" t="s">
        <v>1258</v>
      </c>
      <c r="O20" s="410"/>
      <c r="P20" s="410"/>
      <c r="Q20" s="409"/>
      <c r="R20" s="408"/>
      <c r="S20" s="410"/>
      <c r="T20" s="410"/>
      <c r="U20" s="409"/>
      <c r="V20" s="408"/>
      <c r="W20" s="409"/>
      <c r="X20" s="220"/>
    </row>
    <row r="21" spans="1:24" ht="60" customHeight="1" x14ac:dyDescent="0.25">
      <c r="A21" s="233"/>
      <c r="B21" s="222"/>
      <c r="C21" s="243"/>
      <c r="D21" s="243"/>
      <c r="E21" s="244"/>
      <c r="F21" s="244"/>
      <c r="G21" s="244"/>
      <c r="H21" s="244"/>
      <c r="I21" s="501">
        <v>22240.16</v>
      </c>
      <c r="J21" s="502"/>
      <c r="K21" s="503"/>
      <c r="L21" s="408"/>
      <c r="M21" s="409"/>
      <c r="N21" s="408" t="s">
        <v>1258</v>
      </c>
      <c r="O21" s="410"/>
      <c r="P21" s="410"/>
      <c r="Q21" s="409"/>
      <c r="R21" s="408"/>
      <c r="S21" s="410"/>
      <c r="T21" s="410"/>
      <c r="U21" s="409"/>
      <c r="V21" s="408"/>
      <c r="W21" s="409"/>
      <c r="X21" s="220"/>
    </row>
    <row r="22" spans="1:24" ht="64.5" customHeight="1" x14ac:dyDescent="0.25">
      <c r="A22" s="500" t="s">
        <v>1259</v>
      </c>
      <c r="B22" s="500"/>
      <c r="C22" s="500"/>
      <c r="D22" s="500"/>
      <c r="E22" s="500"/>
      <c r="F22" s="500"/>
      <c r="G22" s="500"/>
      <c r="H22" s="500"/>
      <c r="I22" s="500"/>
      <c r="J22" s="500"/>
      <c r="K22" s="500"/>
      <c r="L22" s="500"/>
      <c r="M22" s="500"/>
      <c r="N22" s="500"/>
      <c r="O22" s="500"/>
      <c r="P22" s="500"/>
      <c r="Q22" s="500"/>
      <c r="R22" s="500"/>
      <c r="S22" s="500"/>
      <c r="T22" s="500"/>
      <c r="U22" s="500"/>
      <c r="V22" s="500"/>
      <c r="W22" s="500"/>
      <c r="X22" s="500"/>
    </row>
  </sheetData>
  <mergeCells count="139">
    <mergeCell ref="R20:U20"/>
    <mergeCell ref="V20:W20"/>
    <mergeCell ref="A22:X22"/>
    <mergeCell ref="I19:K19"/>
    <mergeCell ref="L19:M19"/>
    <mergeCell ref="N19:Q19"/>
    <mergeCell ref="R19:U19"/>
    <mergeCell ref="V19:W19"/>
    <mergeCell ref="C19:D20"/>
    <mergeCell ref="E19:G20"/>
    <mergeCell ref="H19:H20"/>
    <mergeCell ref="I20:K20"/>
    <mergeCell ref="L20:M20"/>
    <mergeCell ref="N20:Q20"/>
    <mergeCell ref="I21:K21"/>
    <mergeCell ref="L21:M21"/>
    <mergeCell ref="N21:Q21"/>
    <mergeCell ref="R21:U21"/>
    <mergeCell ref="V21:W21"/>
    <mergeCell ref="V17:W17"/>
    <mergeCell ref="C18:D18"/>
    <mergeCell ref="E18:G18"/>
    <mergeCell ref="I18:K18"/>
    <mergeCell ref="L18:M18"/>
    <mergeCell ref="N18:Q18"/>
    <mergeCell ref="R18:U18"/>
    <mergeCell ref="V18:W18"/>
    <mergeCell ref="C17:D17"/>
    <mergeCell ref="E17:G17"/>
    <mergeCell ref="I17:K17"/>
    <mergeCell ref="L17:M17"/>
    <mergeCell ref="N17:Q17"/>
    <mergeCell ref="R17:U17"/>
    <mergeCell ref="V15:W15"/>
    <mergeCell ref="C16:D16"/>
    <mergeCell ref="E16:G16"/>
    <mergeCell ref="I16:K16"/>
    <mergeCell ref="L16:M16"/>
    <mergeCell ref="N16:Q16"/>
    <mergeCell ref="R16:U16"/>
    <mergeCell ref="V16:W16"/>
    <mergeCell ref="C15:D15"/>
    <mergeCell ref="E15:G15"/>
    <mergeCell ref="I15:K15"/>
    <mergeCell ref="L15:M15"/>
    <mergeCell ref="N15:Q15"/>
    <mergeCell ref="R15:U15"/>
    <mergeCell ref="C13:D13"/>
    <mergeCell ref="E13:G13"/>
    <mergeCell ref="I13:K13"/>
    <mergeCell ref="L13:M13"/>
    <mergeCell ref="N13:Q13"/>
    <mergeCell ref="R13:U13"/>
    <mergeCell ref="V13:W13"/>
    <mergeCell ref="C14:D14"/>
    <mergeCell ref="E14:G14"/>
    <mergeCell ref="I14:K14"/>
    <mergeCell ref="L14:M14"/>
    <mergeCell ref="N14:Q14"/>
    <mergeCell ref="R14:U14"/>
    <mergeCell ref="V14:W14"/>
    <mergeCell ref="V11:W11"/>
    <mergeCell ref="C12:D12"/>
    <mergeCell ref="E12:G12"/>
    <mergeCell ref="C11:D11"/>
    <mergeCell ref="E11:G11"/>
    <mergeCell ref="I11:K11"/>
    <mergeCell ref="L11:M11"/>
    <mergeCell ref="N11:Q11"/>
    <mergeCell ref="R11:U11"/>
    <mergeCell ref="I12:K12"/>
    <mergeCell ref="L12:M12"/>
    <mergeCell ref="N12:Q12"/>
    <mergeCell ref="R12:U12"/>
    <mergeCell ref="V12:W12"/>
    <mergeCell ref="C10:D10"/>
    <mergeCell ref="E10:G10"/>
    <mergeCell ref="I10:K10"/>
    <mergeCell ref="L10:M10"/>
    <mergeCell ref="N10:Q10"/>
    <mergeCell ref="R10:U10"/>
    <mergeCell ref="V10:W10"/>
    <mergeCell ref="V8:W8"/>
    <mergeCell ref="C9:D9"/>
    <mergeCell ref="E9:G9"/>
    <mergeCell ref="I9:K9"/>
    <mergeCell ref="L9:M9"/>
    <mergeCell ref="N9:Q9"/>
    <mergeCell ref="R9:U9"/>
    <mergeCell ref="V9:W9"/>
    <mergeCell ref="C8:D8"/>
    <mergeCell ref="E8:G8"/>
    <mergeCell ref="I8:K8"/>
    <mergeCell ref="L8:M8"/>
    <mergeCell ref="N8:Q8"/>
    <mergeCell ref="R8:U8"/>
    <mergeCell ref="V7:W7"/>
    <mergeCell ref="C7:D7"/>
    <mergeCell ref="E7:G7"/>
    <mergeCell ref="I7:K7"/>
    <mergeCell ref="L7:M7"/>
    <mergeCell ref="N7:Q7"/>
    <mergeCell ref="R7:U7"/>
    <mergeCell ref="C6:D6"/>
    <mergeCell ref="E6:G6"/>
    <mergeCell ref="I6:K6"/>
    <mergeCell ref="L6:M6"/>
    <mergeCell ref="N6:Q6"/>
    <mergeCell ref="R6:U6"/>
    <mergeCell ref="V6:W6"/>
    <mergeCell ref="C5:D5"/>
    <mergeCell ref="E5:G5"/>
    <mergeCell ref="I5:K5"/>
    <mergeCell ref="L5:M5"/>
    <mergeCell ref="N5:Q5"/>
    <mergeCell ref="R5:U5"/>
    <mergeCell ref="V5:W5"/>
    <mergeCell ref="C4:D4"/>
    <mergeCell ref="E4:G4"/>
    <mergeCell ref="I4:K4"/>
    <mergeCell ref="L4:M4"/>
    <mergeCell ref="N4:Q4"/>
    <mergeCell ref="R4:U4"/>
    <mergeCell ref="V4:W4"/>
    <mergeCell ref="C3:D3"/>
    <mergeCell ref="E3:G3"/>
    <mergeCell ref="I3:K3"/>
    <mergeCell ref="L3:M3"/>
    <mergeCell ref="N3:Q3"/>
    <mergeCell ref="R3:U3"/>
    <mergeCell ref="A1:X1"/>
    <mergeCell ref="C2:D2"/>
    <mergeCell ref="E2:G2"/>
    <mergeCell ref="I2:K2"/>
    <mergeCell ref="L2:M2"/>
    <mergeCell ref="N2:Q2"/>
    <mergeCell ref="R2:U2"/>
    <mergeCell ref="V2:W2"/>
    <mergeCell ref="V3:W3"/>
  </mergeCells>
  <pageMargins left="0.70866141732283472" right="0.70866141732283472" top="0.74803149606299213" bottom="0.74803149606299213" header="0.31496062992125984" footer="0.31496062992125984"/>
  <pageSetup paperSize="9" scale="23" fitToHeight="400" orientation="landscape" r:id="rId1"/>
  <headerFooter>
    <oddHeader>Страница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1"/>
  <sheetViews>
    <sheetView view="pageBreakPreview" topLeftCell="A16" zoomScale="93" zoomScaleNormal="100" zoomScaleSheetLayoutView="93" workbookViewId="0">
      <selection activeCell="B4" sqref="B4"/>
    </sheetView>
  </sheetViews>
  <sheetFormatPr defaultColWidth="9.140625" defaultRowHeight="15" x14ac:dyDescent="0.25"/>
  <cols>
    <col min="1" max="1" width="5.140625" style="2" customWidth="1"/>
    <col min="2" max="2" width="18.7109375" style="2" customWidth="1"/>
    <col min="3" max="3" width="10.85546875" style="2" customWidth="1"/>
    <col min="4" max="5" width="9.28515625" style="2" customWidth="1"/>
    <col min="6" max="6" width="9.140625" style="2" customWidth="1"/>
    <col min="7" max="9" width="9.28515625" style="2" customWidth="1"/>
    <col min="10" max="10" width="9.140625" style="2" customWidth="1"/>
    <col min="11" max="13" width="9.28515625" style="2" customWidth="1"/>
    <col min="14" max="15" width="9.140625" style="2" customWidth="1"/>
    <col min="16" max="16" width="6" style="2" customWidth="1"/>
    <col min="17" max="16384" width="9.140625" style="2"/>
  </cols>
  <sheetData>
    <row r="1" spans="1:17" ht="19.5" customHeight="1" x14ac:dyDescent="0.25">
      <c r="A1" s="411" t="s">
        <v>15</v>
      </c>
      <c r="B1" s="411"/>
      <c r="C1" s="411"/>
      <c r="D1" s="411"/>
      <c r="E1" s="411"/>
      <c r="F1" s="411"/>
      <c r="G1" s="411"/>
      <c r="H1" s="411"/>
      <c r="I1" s="411"/>
      <c r="J1" s="411"/>
      <c r="K1" s="411"/>
      <c r="L1" s="411"/>
      <c r="M1" s="411"/>
      <c r="N1" s="411"/>
      <c r="O1" s="411"/>
      <c r="P1" s="411"/>
    </row>
    <row r="2" spans="1:17" ht="14.25" customHeight="1" x14ac:dyDescent="0.25">
      <c r="A2" s="515" t="s">
        <v>0</v>
      </c>
      <c r="B2" s="517" t="s">
        <v>1</v>
      </c>
      <c r="C2" s="519" t="s">
        <v>16</v>
      </c>
      <c r="D2" s="521" t="s">
        <v>17</v>
      </c>
      <c r="E2" s="522"/>
      <c r="F2" s="522"/>
      <c r="G2" s="522"/>
      <c r="H2" s="522"/>
      <c r="I2" s="522"/>
      <c r="J2" s="522"/>
      <c r="K2" s="522"/>
      <c r="L2" s="522"/>
      <c r="M2" s="522"/>
      <c r="N2" s="522"/>
      <c r="O2" s="523"/>
    </row>
    <row r="3" spans="1:17" ht="57.6" customHeight="1" x14ac:dyDescent="0.25">
      <c r="A3" s="516"/>
      <c r="B3" s="518"/>
      <c r="C3" s="520"/>
      <c r="D3" s="13">
        <v>2014</v>
      </c>
      <c r="E3" s="13">
        <v>2015</v>
      </c>
      <c r="F3" s="13">
        <v>2016</v>
      </c>
      <c r="G3" s="13">
        <v>2017</v>
      </c>
      <c r="H3" s="14">
        <v>2018</v>
      </c>
      <c r="I3" s="14">
        <v>2019</v>
      </c>
      <c r="J3" s="14">
        <v>2020</v>
      </c>
      <c r="K3" s="13">
        <v>2021</v>
      </c>
      <c r="L3" s="13">
        <v>2022</v>
      </c>
      <c r="M3" s="13">
        <v>2023</v>
      </c>
      <c r="N3" s="13">
        <v>2024</v>
      </c>
      <c r="O3" s="14">
        <v>2025</v>
      </c>
    </row>
    <row r="4" spans="1:17" ht="46.5" customHeight="1" x14ac:dyDescent="0.25">
      <c r="A4" s="15">
        <v>1</v>
      </c>
      <c r="B4" s="4" t="s">
        <v>18</v>
      </c>
      <c r="C4" s="513">
        <v>1129648.8999999999</v>
      </c>
      <c r="D4" s="513">
        <v>50205.45</v>
      </c>
      <c r="E4" s="513">
        <v>53016.959999999999</v>
      </c>
      <c r="F4" s="513">
        <v>333688.71999999997</v>
      </c>
      <c r="G4" s="513">
        <v>692737.77</v>
      </c>
      <c r="H4" s="530">
        <v>0</v>
      </c>
      <c r="I4" s="527"/>
      <c r="J4" s="527"/>
      <c r="K4" s="527"/>
      <c r="L4" s="527"/>
      <c r="M4" s="527"/>
      <c r="N4" s="527"/>
      <c r="O4" s="527"/>
      <c r="P4" s="2">
        <v>1</v>
      </c>
      <c r="Q4" s="2" t="b">
        <f>P4=A4</f>
        <v>1</v>
      </c>
    </row>
    <row r="5" spans="1:17" ht="37.35" customHeight="1" x14ac:dyDescent="0.25">
      <c r="A5" s="16">
        <v>2</v>
      </c>
      <c r="B5" s="4" t="s">
        <v>19</v>
      </c>
      <c r="C5" s="514"/>
      <c r="D5" s="514"/>
      <c r="E5" s="514"/>
      <c r="F5" s="514"/>
      <c r="G5" s="514"/>
      <c r="H5" s="531"/>
      <c r="I5" s="528"/>
      <c r="J5" s="528"/>
      <c r="K5" s="528"/>
      <c r="L5" s="528"/>
      <c r="M5" s="528"/>
      <c r="N5" s="528"/>
      <c r="O5" s="528"/>
      <c r="P5" s="2">
        <v>2</v>
      </c>
      <c r="Q5" s="2" t="b">
        <f>P5=A5</f>
        <v>1</v>
      </c>
    </row>
    <row r="6" spans="1:17" ht="28.35" customHeight="1" x14ac:dyDescent="0.25">
      <c r="A6" s="16">
        <v>3</v>
      </c>
      <c r="B6" s="4" t="s">
        <v>20</v>
      </c>
      <c r="C6" s="17">
        <v>905835.95</v>
      </c>
      <c r="D6" s="17">
        <v>40290.67</v>
      </c>
      <c r="E6" s="17">
        <v>41821.72</v>
      </c>
      <c r="F6" s="17">
        <v>267790.5</v>
      </c>
      <c r="G6" s="17">
        <v>555933.06999999995</v>
      </c>
      <c r="H6" s="9"/>
      <c r="I6" s="9"/>
      <c r="J6" s="9"/>
      <c r="K6" s="9"/>
      <c r="L6" s="9"/>
      <c r="M6" s="9"/>
      <c r="N6" s="9"/>
      <c r="O6" s="9"/>
      <c r="P6" s="2">
        <v>3</v>
      </c>
      <c r="Q6" s="2" t="b">
        <f t="shared" ref="Q6:Q16" si="0">P6=A6</f>
        <v>1</v>
      </c>
    </row>
    <row r="7" spans="1:17" ht="74.099999999999994" customHeight="1" x14ac:dyDescent="0.25">
      <c r="A7" s="16">
        <v>4</v>
      </c>
      <c r="B7" s="4" t="s">
        <v>21</v>
      </c>
      <c r="C7" s="17">
        <v>67220.2</v>
      </c>
      <c r="D7" s="4"/>
      <c r="E7" s="4"/>
      <c r="F7" s="4"/>
      <c r="G7" s="4"/>
      <c r="H7" s="4"/>
      <c r="I7" s="4"/>
      <c r="J7" s="4"/>
      <c r="K7" s="17">
        <v>3135.46</v>
      </c>
      <c r="L7" s="17">
        <v>3229.52</v>
      </c>
      <c r="M7" s="17">
        <v>19900.330000000002</v>
      </c>
      <c r="N7" s="17">
        <v>40954.879999999997</v>
      </c>
      <c r="O7" s="4"/>
      <c r="P7" s="2">
        <v>4</v>
      </c>
      <c r="Q7" s="2" t="b">
        <f t="shared" si="0"/>
        <v>1</v>
      </c>
    </row>
    <row r="8" spans="1:17" ht="46.5" customHeight="1" x14ac:dyDescent="0.25">
      <c r="A8" s="15">
        <v>5</v>
      </c>
      <c r="B8" s="4" t="s">
        <v>22</v>
      </c>
      <c r="C8" s="18">
        <v>0</v>
      </c>
      <c r="D8" s="4"/>
      <c r="E8" s="4"/>
      <c r="F8" s="4"/>
      <c r="G8" s="4"/>
      <c r="H8" s="4"/>
      <c r="I8" s="4"/>
      <c r="J8" s="4"/>
      <c r="K8" s="4"/>
      <c r="L8" s="4"/>
      <c r="M8" s="4"/>
      <c r="N8" s="4"/>
      <c r="O8" s="4"/>
      <c r="P8" s="2">
        <v>5</v>
      </c>
      <c r="Q8" s="2" t="b">
        <f t="shared" si="0"/>
        <v>1</v>
      </c>
    </row>
    <row r="9" spans="1:17" ht="37.35" customHeight="1" x14ac:dyDescent="0.25">
      <c r="A9" s="16">
        <v>6</v>
      </c>
      <c r="B9" s="4" t="s">
        <v>23</v>
      </c>
      <c r="C9" s="19">
        <v>0</v>
      </c>
      <c r="D9" s="4"/>
      <c r="E9" s="4"/>
      <c r="F9" s="4"/>
      <c r="G9" s="4"/>
      <c r="H9" s="4"/>
      <c r="I9" s="4"/>
      <c r="J9" s="4"/>
      <c r="K9" s="4"/>
      <c r="L9" s="4"/>
      <c r="M9" s="4"/>
      <c r="N9" s="4"/>
      <c r="O9" s="4"/>
      <c r="P9" s="2">
        <v>6</v>
      </c>
      <c r="Q9" s="2" t="b">
        <f t="shared" si="0"/>
        <v>1</v>
      </c>
    </row>
    <row r="10" spans="1:17" ht="27.95" customHeight="1" x14ac:dyDescent="0.25">
      <c r="A10" s="16">
        <v>7</v>
      </c>
      <c r="B10" s="4" t="s">
        <v>24</v>
      </c>
      <c r="C10" s="19">
        <v>0</v>
      </c>
      <c r="D10" s="9"/>
      <c r="E10" s="9"/>
      <c r="F10" s="9"/>
      <c r="G10" s="9"/>
      <c r="H10" s="9"/>
      <c r="I10" s="9"/>
      <c r="J10" s="9"/>
      <c r="K10" s="9"/>
      <c r="L10" s="9"/>
      <c r="M10" s="9"/>
      <c r="N10" s="9"/>
      <c r="O10" s="9"/>
      <c r="P10" s="2">
        <v>7</v>
      </c>
      <c r="Q10" s="2" t="b">
        <f t="shared" si="0"/>
        <v>1</v>
      </c>
    </row>
    <row r="11" spans="1:17" ht="28.35" customHeight="1" x14ac:dyDescent="0.25">
      <c r="A11" s="20">
        <v>8</v>
      </c>
      <c r="B11" s="71" t="s">
        <v>1112</v>
      </c>
      <c r="C11" s="21">
        <v>323938.17</v>
      </c>
      <c r="D11" s="21">
        <v>29954.16</v>
      </c>
      <c r="E11" s="21">
        <v>94894.78</v>
      </c>
      <c r="F11" s="21">
        <v>199089.24</v>
      </c>
      <c r="G11" s="5"/>
      <c r="H11" s="5"/>
      <c r="I11" s="5"/>
      <c r="J11" s="5"/>
      <c r="K11" s="5"/>
      <c r="L11" s="5"/>
      <c r="M11" s="5"/>
      <c r="N11" s="5"/>
      <c r="O11" s="5"/>
      <c r="P11" s="2">
        <v>8</v>
      </c>
      <c r="Q11" s="2" t="b">
        <f t="shared" si="0"/>
        <v>1</v>
      </c>
    </row>
    <row r="12" spans="1:17" ht="83.25" customHeight="1" x14ac:dyDescent="0.25">
      <c r="A12" s="22">
        <v>9</v>
      </c>
      <c r="B12" s="4" t="s">
        <v>25</v>
      </c>
      <c r="C12" s="17">
        <v>255990.13</v>
      </c>
      <c r="D12" s="17">
        <v>23717.14</v>
      </c>
      <c r="E12" s="17">
        <v>74637.850000000006</v>
      </c>
      <c r="F12" s="17">
        <v>157635.14000000001</v>
      </c>
      <c r="G12" s="4"/>
      <c r="H12" s="4"/>
      <c r="I12" s="4"/>
      <c r="J12" s="4"/>
      <c r="K12" s="4"/>
      <c r="L12" s="4"/>
      <c r="M12" s="4"/>
      <c r="N12" s="4"/>
      <c r="O12" s="4"/>
      <c r="P12" s="2">
        <v>9</v>
      </c>
      <c r="Q12" s="2" t="b">
        <f t="shared" si="0"/>
        <v>1</v>
      </c>
    </row>
    <row r="13" spans="1:17" ht="83.25" customHeight="1" x14ac:dyDescent="0.25">
      <c r="A13" s="22">
        <v>10</v>
      </c>
      <c r="B13" s="4" t="s">
        <v>26</v>
      </c>
      <c r="C13" s="17">
        <v>141434.82999999999</v>
      </c>
      <c r="D13" s="17">
        <v>13143.93</v>
      </c>
      <c r="E13" s="17">
        <v>40930.21</v>
      </c>
      <c r="F13" s="17">
        <v>87360.69</v>
      </c>
      <c r="G13" s="4"/>
      <c r="H13" s="4"/>
      <c r="I13" s="4"/>
      <c r="J13" s="4"/>
      <c r="K13" s="4"/>
      <c r="L13" s="4"/>
      <c r="M13" s="4"/>
      <c r="N13" s="4"/>
      <c r="O13" s="4"/>
      <c r="P13" s="2">
        <v>10</v>
      </c>
      <c r="Q13" s="2" t="b">
        <f t="shared" si="0"/>
        <v>1</v>
      </c>
    </row>
    <row r="14" spans="1:17" ht="37.35" customHeight="1" x14ac:dyDescent="0.25">
      <c r="A14" s="22">
        <v>11</v>
      </c>
      <c r="B14" s="4" t="s">
        <v>27</v>
      </c>
      <c r="C14" s="19">
        <v>0</v>
      </c>
      <c r="D14" s="4"/>
      <c r="E14" s="4"/>
      <c r="F14" s="4"/>
      <c r="G14" s="4"/>
      <c r="H14" s="4"/>
      <c r="I14" s="4"/>
      <c r="J14" s="4"/>
      <c r="K14" s="4"/>
      <c r="L14" s="4"/>
      <c r="M14" s="4"/>
      <c r="N14" s="4"/>
      <c r="O14" s="4"/>
      <c r="P14" s="2">
        <v>11</v>
      </c>
      <c r="Q14" s="2" t="b">
        <f t="shared" si="0"/>
        <v>1</v>
      </c>
    </row>
    <row r="15" spans="1:17" ht="37.35" customHeight="1" x14ac:dyDescent="0.25">
      <c r="A15" s="22">
        <v>12</v>
      </c>
      <c r="B15" s="4" t="s">
        <v>28</v>
      </c>
      <c r="C15" s="19">
        <v>0</v>
      </c>
      <c r="D15" s="4"/>
      <c r="E15" s="4"/>
      <c r="F15" s="4"/>
      <c r="G15" s="4"/>
      <c r="H15" s="4"/>
      <c r="I15" s="4"/>
      <c r="J15" s="4"/>
      <c r="K15" s="4"/>
      <c r="L15" s="4"/>
      <c r="M15" s="4"/>
      <c r="N15" s="4"/>
      <c r="O15" s="4"/>
      <c r="P15" s="2">
        <v>12</v>
      </c>
      <c r="Q15" s="2" t="b">
        <f t="shared" si="0"/>
        <v>1</v>
      </c>
    </row>
    <row r="16" spans="1:17" ht="27.95" customHeight="1" x14ac:dyDescent="0.25">
      <c r="A16" s="22">
        <v>13</v>
      </c>
      <c r="B16" s="4" t="s">
        <v>29</v>
      </c>
      <c r="C16" s="19">
        <v>0</v>
      </c>
      <c r="D16" s="9"/>
      <c r="E16" s="9"/>
      <c r="F16" s="9"/>
      <c r="G16" s="9"/>
      <c r="H16" s="9"/>
      <c r="I16" s="9"/>
      <c r="J16" s="9"/>
      <c r="K16" s="9"/>
      <c r="L16" s="9"/>
      <c r="M16" s="9"/>
      <c r="N16" s="9"/>
      <c r="O16" s="9"/>
      <c r="P16" s="2">
        <v>13</v>
      </c>
      <c r="Q16" s="2" t="b">
        <f t="shared" si="0"/>
        <v>1</v>
      </c>
    </row>
    <row r="17" spans="1:17" ht="11.25" customHeight="1" x14ac:dyDescent="0.25">
      <c r="A17" s="529" t="s">
        <v>30</v>
      </c>
      <c r="B17" s="525"/>
      <c r="C17" s="525"/>
      <c r="D17" s="525"/>
      <c r="E17" s="525"/>
      <c r="F17" s="525"/>
      <c r="G17" s="525"/>
      <c r="H17" s="525"/>
      <c r="I17" s="525"/>
      <c r="J17" s="525"/>
      <c r="K17" s="525"/>
      <c r="L17" s="525"/>
      <c r="M17" s="525"/>
      <c r="N17" s="525"/>
      <c r="O17" s="525"/>
    </row>
    <row r="18" spans="1:17" ht="27.95" customHeight="1" x14ac:dyDescent="0.25">
      <c r="A18" s="22">
        <v>14</v>
      </c>
      <c r="B18" s="4" t="s">
        <v>31</v>
      </c>
      <c r="C18" s="17">
        <v>1708.51</v>
      </c>
      <c r="D18" s="9"/>
      <c r="E18" s="19">
        <v>78.45</v>
      </c>
      <c r="F18" s="19">
        <v>82.29</v>
      </c>
      <c r="G18" s="23">
        <v>512.51</v>
      </c>
      <c r="H18" s="17">
        <v>1035.27</v>
      </c>
      <c r="I18" s="9"/>
      <c r="J18" s="9"/>
      <c r="K18" s="9"/>
      <c r="L18" s="9"/>
      <c r="M18" s="9"/>
      <c r="N18" s="9"/>
      <c r="O18" s="9"/>
      <c r="P18" s="2">
        <v>14</v>
      </c>
      <c r="Q18" s="2" t="b">
        <f>P18=A18</f>
        <v>1</v>
      </c>
    </row>
    <row r="19" spans="1:17" ht="27.95" customHeight="1" x14ac:dyDescent="0.25">
      <c r="A19" s="24">
        <v>15</v>
      </c>
      <c r="B19" s="207" t="s">
        <v>32</v>
      </c>
      <c r="C19" s="25">
        <v>262.7</v>
      </c>
      <c r="D19" s="5"/>
      <c r="E19" s="5"/>
      <c r="F19" s="5"/>
      <c r="G19" s="26">
        <v>12.2</v>
      </c>
      <c r="H19" s="25">
        <v>12.32</v>
      </c>
      <c r="I19" s="26">
        <v>77.13</v>
      </c>
      <c r="J19" s="26">
        <v>161.04</v>
      </c>
      <c r="K19" s="5"/>
      <c r="L19" s="5"/>
      <c r="M19" s="5"/>
      <c r="N19" s="5"/>
      <c r="O19" s="5"/>
      <c r="P19" s="2">
        <v>15</v>
      </c>
      <c r="Q19" s="2" t="b">
        <f>P19=A19</f>
        <v>1</v>
      </c>
    </row>
    <row r="20" spans="1:17" ht="27.95" customHeight="1" x14ac:dyDescent="0.25">
      <c r="A20" s="27">
        <v>16</v>
      </c>
      <c r="B20" s="208" t="s">
        <v>33</v>
      </c>
      <c r="C20" s="28">
        <v>244.07</v>
      </c>
      <c r="D20" s="7"/>
      <c r="E20" s="29">
        <v>11.21</v>
      </c>
      <c r="F20" s="28">
        <v>11.76</v>
      </c>
      <c r="G20" s="29">
        <v>73.22</v>
      </c>
      <c r="H20" s="29">
        <v>147.9</v>
      </c>
      <c r="I20" s="7"/>
      <c r="J20" s="7"/>
      <c r="K20" s="7"/>
      <c r="L20" s="7"/>
      <c r="M20" s="7"/>
      <c r="N20" s="7"/>
      <c r="O20" s="7"/>
      <c r="P20" s="2">
        <v>16</v>
      </c>
      <c r="Q20" s="2" t="b">
        <f t="shared" ref="Q20:Q83" si="1">P20=A20</f>
        <v>1</v>
      </c>
    </row>
    <row r="21" spans="1:17" ht="27.95" customHeight="1" x14ac:dyDescent="0.25">
      <c r="A21" s="22">
        <v>17</v>
      </c>
      <c r="B21" s="4" t="s">
        <v>34</v>
      </c>
      <c r="C21" s="30">
        <v>1050.79</v>
      </c>
      <c r="D21" s="9"/>
      <c r="E21" s="9"/>
      <c r="F21" s="9"/>
      <c r="G21" s="19">
        <v>48.81</v>
      </c>
      <c r="H21" s="19">
        <v>49.3</v>
      </c>
      <c r="I21" s="23">
        <v>308.51</v>
      </c>
      <c r="J21" s="23">
        <v>644.16999999999996</v>
      </c>
      <c r="K21" s="9"/>
      <c r="L21" s="9"/>
      <c r="M21" s="9"/>
      <c r="N21" s="9"/>
      <c r="O21" s="9"/>
      <c r="P21" s="2">
        <v>17</v>
      </c>
      <c r="Q21" s="2" t="b">
        <f t="shared" si="1"/>
        <v>1</v>
      </c>
    </row>
    <row r="22" spans="1:17" ht="27.95" customHeight="1" x14ac:dyDescent="0.25">
      <c r="A22" s="22">
        <v>18</v>
      </c>
      <c r="B22" s="4" t="s">
        <v>35</v>
      </c>
      <c r="C22" s="30">
        <v>1576.18</v>
      </c>
      <c r="D22" s="9"/>
      <c r="E22" s="9"/>
      <c r="F22" s="9"/>
      <c r="G22" s="19">
        <v>73.22</v>
      </c>
      <c r="H22" s="19">
        <v>73.95</v>
      </c>
      <c r="I22" s="23">
        <v>462.76</v>
      </c>
      <c r="J22" s="23">
        <v>966.25</v>
      </c>
      <c r="K22" s="9"/>
      <c r="L22" s="9"/>
      <c r="M22" s="9"/>
      <c r="N22" s="9"/>
      <c r="O22" s="9"/>
      <c r="P22" s="2">
        <v>18</v>
      </c>
      <c r="Q22" s="2" t="b">
        <f t="shared" si="1"/>
        <v>1</v>
      </c>
    </row>
    <row r="23" spans="1:17" ht="27.95" customHeight="1" x14ac:dyDescent="0.25">
      <c r="A23" s="22">
        <v>19</v>
      </c>
      <c r="B23" s="4" t="s">
        <v>36</v>
      </c>
      <c r="C23" s="30">
        <v>2278.02</v>
      </c>
      <c r="D23" s="9"/>
      <c r="E23" s="19">
        <v>104.6</v>
      </c>
      <c r="F23" s="31">
        <v>109.72</v>
      </c>
      <c r="G23" s="19">
        <v>683.34</v>
      </c>
      <c r="H23" s="17">
        <v>1380.36</v>
      </c>
      <c r="I23" s="9"/>
      <c r="J23" s="9"/>
      <c r="K23" s="9"/>
      <c r="L23" s="9"/>
      <c r="M23" s="9"/>
      <c r="N23" s="9"/>
      <c r="O23" s="9"/>
      <c r="P23" s="2">
        <v>19</v>
      </c>
      <c r="Q23" s="2" t="b">
        <f t="shared" si="1"/>
        <v>1</v>
      </c>
    </row>
    <row r="24" spans="1:17" ht="28.35" customHeight="1" x14ac:dyDescent="0.25">
      <c r="A24" s="22">
        <v>20</v>
      </c>
      <c r="B24" s="4" t="s">
        <v>37</v>
      </c>
      <c r="C24" s="31">
        <v>976.29</v>
      </c>
      <c r="D24" s="9"/>
      <c r="E24" s="19">
        <v>44.83</v>
      </c>
      <c r="F24" s="31">
        <v>47.02</v>
      </c>
      <c r="G24" s="19">
        <v>292.86</v>
      </c>
      <c r="H24" s="19">
        <v>591.58000000000004</v>
      </c>
      <c r="I24" s="9"/>
      <c r="J24" s="9"/>
      <c r="K24" s="9"/>
      <c r="L24" s="9"/>
      <c r="M24" s="9"/>
      <c r="N24" s="9"/>
      <c r="O24" s="9"/>
      <c r="P24" s="2">
        <v>20</v>
      </c>
      <c r="Q24" s="2" t="b">
        <f t="shared" si="1"/>
        <v>1</v>
      </c>
    </row>
    <row r="25" spans="1:17" ht="27.95" customHeight="1" x14ac:dyDescent="0.25">
      <c r="A25" s="22">
        <v>21</v>
      </c>
      <c r="B25" s="4" t="s">
        <v>38</v>
      </c>
      <c r="C25" s="31">
        <v>406.79</v>
      </c>
      <c r="D25" s="9"/>
      <c r="E25" s="19">
        <v>18.68</v>
      </c>
      <c r="F25" s="31">
        <v>19.59</v>
      </c>
      <c r="G25" s="19">
        <v>122.03</v>
      </c>
      <c r="H25" s="19">
        <v>246.49</v>
      </c>
      <c r="I25" s="9"/>
      <c r="J25" s="9"/>
      <c r="K25" s="9"/>
      <c r="L25" s="9"/>
      <c r="M25" s="9"/>
      <c r="N25" s="9"/>
      <c r="O25" s="9"/>
      <c r="P25" s="2">
        <v>21</v>
      </c>
      <c r="Q25" s="2" t="b">
        <f t="shared" si="1"/>
        <v>1</v>
      </c>
    </row>
    <row r="26" spans="1:17" ht="37.35" customHeight="1" x14ac:dyDescent="0.25">
      <c r="A26" s="22">
        <v>22</v>
      </c>
      <c r="B26" s="4" t="s">
        <v>39</v>
      </c>
      <c r="C26" s="31">
        <v>325.43</v>
      </c>
      <c r="D26" s="4"/>
      <c r="E26" s="19">
        <v>14.94</v>
      </c>
      <c r="F26" s="31">
        <v>15.67</v>
      </c>
      <c r="G26" s="19">
        <v>97.62</v>
      </c>
      <c r="H26" s="19">
        <v>197.19</v>
      </c>
      <c r="I26" s="4"/>
      <c r="J26" s="4"/>
      <c r="K26" s="4"/>
      <c r="L26" s="4"/>
      <c r="M26" s="4"/>
      <c r="N26" s="4"/>
      <c r="O26" s="4"/>
      <c r="P26" s="2">
        <v>22</v>
      </c>
      <c r="Q26" s="2" t="b">
        <f t="shared" si="1"/>
        <v>1</v>
      </c>
    </row>
    <row r="27" spans="1:17" ht="37.35" customHeight="1" x14ac:dyDescent="0.25">
      <c r="A27" s="22">
        <v>23</v>
      </c>
      <c r="B27" s="4" t="s">
        <v>40</v>
      </c>
      <c r="C27" s="30">
        <v>2522.09</v>
      </c>
      <c r="D27" s="4"/>
      <c r="E27" s="19">
        <v>115.8</v>
      </c>
      <c r="F27" s="31">
        <v>121.48</v>
      </c>
      <c r="G27" s="19">
        <v>756.56</v>
      </c>
      <c r="H27" s="17">
        <v>1528.25</v>
      </c>
      <c r="I27" s="4"/>
      <c r="J27" s="4"/>
      <c r="K27" s="4"/>
      <c r="L27" s="4"/>
      <c r="M27" s="4"/>
      <c r="N27" s="4"/>
      <c r="O27" s="4"/>
      <c r="P27" s="2">
        <v>23</v>
      </c>
      <c r="Q27" s="2" t="b">
        <f t="shared" si="1"/>
        <v>1</v>
      </c>
    </row>
    <row r="28" spans="1:17" ht="46.5" customHeight="1" x14ac:dyDescent="0.25">
      <c r="A28" s="32">
        <v>24</v>
      </c>
      <c r="B28" s="4" t="s">
        <v>41</v>
      </c>
      <c r="C28" s="33">
        <v>976.29</v>
      </c>
      <c r="D28" s="4"/>
      <c r="E28" s="18">
        <v>44.83</v>
      </c>
      <c r="F28" s="33">
        <v>47.02</v>
      </c>
      <c r="G28" s="18">
        <v>292.86</v>
      </c>
      <c r="H28" s="18">
        <v>591.58000000000004</v>
      </c>
      <c r="I28" s="4"/>
      <c r="J28" s="4"/>
      <c r="K28" s="4"/>
      <c r="L28" s="4"/>
      <c r="M28" s="4"/>
      <c r="N28" s="4"/>
      <c r="O28" s="4"/>
      <c r="P28" s="2">
        <v>24</v>
      </c>
      <c r="Q28" s="2" t="b">
        <f t="shared" si="1"/>
        <v>1</v>
      </c>
    </row>
    <row r="29" spans="1:17" ht="37.35" customHeight="1" x14ac:dyDescent="0.25">
      <c r="A29" s="22">
        <v>25</v>
      </c>
      <c r="B29" s="4" t="s">
        <v>42</v>
      </c>
      <c r="C29" s="31">
        <v>244.07</v>
      </c>
      <c r="D29" s="4"/>
      <c r="E29" s="19">
        <v>11.21</v>
      </c>
      <c r="F29" s="31">
        <v>11.76</v>
      </c>
      <c r="G29" s="19">
        <v>73.22</v>
      </c>
      <c r="H29" s="19">
        <v>147.9</v>
      </c>
      <c r="I29" s="4"/>
      <c r="J29" s="4"/>
      <c r="K29" s="4"/>
      <c r="L29" s="4"/>
      <c r="M29" s="4"/>
      <c r="N29" s="4"/>
      <c r="O29" s="4"/>
      <c r="P29" s="2">
        <v>25</v>
      </c>
      <c r="Q29" s="2" t="b">
        <f t="shared" si="1"/>
        <v>1</v>
      </c>
    </row>
    <row r="30" spans="1:17" ht="37.35" customHeight="1" x14ac:dyDescent="0.25">
      <c r="A30" s="22">
        <v>26</v>
      </c>
      <c r="B30" s="4" t="s">
        <v>43</v>
      </c>
      <c r="C30" s="30">
        <v>5857.76</v>
      </c>
      <c r="D30" s="4"/>
      <c r="E30" s="19">
        <v>268.95999999999998</v>
      </c>
      <c r="F30" s="31">
        <v>282.14</v>
      </c>
      <c r="G30" s="17">
        <v>1757.17</v>
      </c>
      <c r="H30" s="17">
        <v>3549.49</v>
      </c>
      <c r="I30" s="4"/>
      <c r="J30" s="4"/>
      <c r="K30" s="4"/>
      <c r="L30" s="4"/>
      <c r="M30" s="4"/>
      <c r="N30" s="4"/>
      <c r="O30" s="4"/>
      <c r="P30" s="2">
        <v>26</v>
      </c>
      <c r="Q30" s="2" t="b">
        <f t="shared" si="1"/>
        <v>1</v>
      </c>
    </row>
    <row r="31" spans="1:17" ht="22.5" customHeight="1" x14ac:dyDescent="0.25">
      <c r="A31" s="34">
        <v>27</v>
      </c>
      <c r="B31" s="71" t="s">
        <v>1113</v>
      </c>
      <c r="C31" s="35">
        <v>26359.919999999998</v>
      </c>
      <c r="D31" s="5"/>
      <c r="E31" s="36">
        <v>1210.33</v>
      </c>
      <c r="F31" s="35">
        <v>1269.6300000000001</v>
      </c>
      <c r="G31" s="36">
        <v>7907.27</v>
      </c>
      <c r="H31" s="36">
        <v>15972.69</v>
      </c>
      <c r="I31" s="5"/>
      <c r="J31" s="5"/>
      <c r="K31" s="5"/>
      <c r="L31" s="5"/>
      <c r="M31" s="5"/>
      <c r="N31" s="5"/>
      <c r="O31" s="5"/>
      <c r="P31" s="2">
        <v>27</v>
      </c>
      <c r="Q31" s="2" t="b">
        <f t="shared" si="1"/>
        <v>1</v>
      </c>
    </row>
    <row r="32" spans="1:17" ht="37.35" customHeight="1" x14ac:dyDescent="0.25">
      <c r="A32" s="22">
        <v>28</v>
      </c>
      <c r="B32" s="4" t="s">
        <v>44</v>
      </c>
      <c r="C32" s="30">
        <v>1952.59</v>
      </c>
      <c r="D32" s="4"/>
      <c r="E32" s="23">
        <v>89.65</v>
      </c>
      <c r="F32" s="23">
        <v>94.05</v>
      </c>
      <c r="G32" s="31">
        <v>585.72</v>
      </c>
      <c r="H32" s="37">
        <v>1183.1600000000001</v>
      </c>
      <c r="I32" s="4"/>
      <c r="J32" s="4"/>
      <c r="K32" s="4"/>
      <c r="L32" s="4"/>
      <c r="M32" s="4"/>
      <c r="N32" s="4"/>
      <c r="O32" s="4"/>
      <c r="P32" s="2">
        <v>28</v>
      </c>
      <c r="Q32" s="2" t="b">
        <f t="shared" si="1"/>
        <v>1</v>
      </c>
    </row>
    <row r="33" spans="1:17" ht="37.35" customHeight="1" x14ac:dyDescent="0.25">
      <c r="A33" s="22">
        <v>29</v>
      </c>
      <c r="B33" s="4" t="s">
        <v>45</v>
      </c>
      <c r="C33" s="30">
        <v>2343.1</v>
      </c>
      <c r="D33" s="4"/>
      <c r="E33" s="23">
        <v>107.58</v>
      </c>
      <c r="F33" s="23">
        <v>112.86</v>
      </c>
      <c r="G33" s="31">
        <v>702.87</v>
      </c>
      <c r="H33" s="37">
        <v>1419.79</v>
      </c>
      <c r="I33" s="4"/>
      <c r="J33" s="4"/>
      <c r="K33" s="4"/>
      <c r="L33" s="4"/>
      <c r="M33" s="4"/>
      <c r="N33" s="4"/>
      <c r="O33" s="4"/>
      <c r="P33" s="2">
        <v>29</v>
      </c>
      <c r="Q33" s="2" t="b">
        <f t="shared" si="1"/>
        <v>1</v>
      </c>
    </row>
    <row r="34" spans="1:17" ht="27.95" customHeight="1" x14ac:dyDescent="0.25">
      <c r="A34" s="22">
        <v>30</v>
      </c>
      <c r="B34" s="4" t="s">
        <v>46</v>
      </c>
      <c r="C34" s="30">
        <v>10087.549999999999</v>
      </c>
      <c r="D34" s="9"/>
      <c r="E34" s="9"/>
      <c r="F34" s="9"/>
      <c r="G34" s="31">
        <v>468.58</v>
      </c>
      <c r="H34" s="23">
        <v>473.26</v>
      </c>
      <c r="I34" s="30">
        <v>2961.69</v>
      </c>
      <c r="J34" s="17">
        <v>6184.01</v>
      </c>
      <c r="K34" s="9"/>
      <c r="L34" s="9"/>
      <c r="M34" s="9"/>
      <c r="N34" s="9"/>
      <c r="O34" s="9"/>
      <c r="P34" s="2">
        <v>30</v>
      </c>
      <c r="Q34" s="2" t="b">
        <f t="shared" si="1"/>
        <v>1</v>
      </c>
    </row>
    <row r="35" spans="1:17" ht="37.35" customHeight="1" x14ac:dyDescent="0.25">
      <c r="A35" s="22">
        <v>31</v>
      </c>
      <c r="B35" s="4" t="s">
        <v>47</v>
      </c>
      <c r="C35" s="30">
        <v>5857.76</v>
      </c>
      <c r="D35" s="4"/>
      <c r="E35" s="23">
        <v>268.95999999999998</v>
      </c>
      <c r="F35" s="23">
        <v>282.14</v>
      </c>
      <c r="G35" s="30">
        <v>1757.17</v>
      </c>
      <c r="H35" s="37">
        <v>3549.49</v>
      </c>
      <c r="I35" s="4"/>
      <c r="J35" s="4"/>
      <c r="K35" s="4"/>
      <c r="L35" s="4"/>
      <c r="M35" s="4"/>
      <c r="N35" s="4"/>
      <c r="O35" s="4"/>
      <c r="P35" s="2">
        <v>31</v>
      </c>
      <c r="Q35" s="2" t="b">
        <f t="shared" si="1"/>
        <v>1</v>
      </c>
    </row>
    <row r="36" spans="1:17" ht="37.35" customHeight="1" x14ac:dyDescent="0.25">
      <c r="A36" s="22">
        <v>32</v>
      </c>
      <c r="B36" s="4" t="s">
        <v>48</v>
      </c>
      <c r="C36" s="30">
        <v>14644.4</v>
      </c>
      <c r="D36" s="4"/>
      <c r="E36" s="23">
        <v>672.4</v>
      </c>
      <c r="F36" s="23">
        <v>705.35</v>
      </c>
      <c r="G36" s="30">
        <v>4392.93</v>
      </c>
      <c r="H36" s="37">
        <v>8873.7099999999991</v>
      </c>
      <c r="I36" s="4"/>
      <c r="J36" s="4"/>
      <c r="K36" s="4"/>
      <c r="L36" s="4"/>
      <c r="M36" s="4"/>
      <c r="N36" s="4"/>
      <c r="O36" s="4"/>
      <c r="P36" s="2">
        <v>32</v>
      </c>
      <c r="Q36" s="2" t="b">
        <f t="shared" si="1"/>
        <v>1</v>
      </c>
    </row>
    <row r="37" spans="1:17" ht="37.35" customHeight="1" x14ac:dyDescent="0.25">
      <c r="A37" s="22">
        <v>33</v>
      </c>
      <c r="B37" s="4" t="s">
        <v>49</v>
      </c>
      <c r="C37" s="30">
        <v>3362.52</v>
      </c>
      <c r="D37" s="4"/>
      <c r="E37" s="4"/>
      <c r="F37" s="4"/>
      <c r="G37" s="31">
        <v>156.19</v>
      </c>
      <c r="H37" s="23">
        <v>157.75</v>
      </c>
      <c r="I37" s="31">
        <v>987.23</v>
      </c>
      <c r="J37" s="17">
        <v>2061.34</v>
      </c>
      <c r="K37" s="4"/>
      <c r="L37" s="4"/>
      <c r="M37" s="4"/>
      <c r="N37" s="4"/>
      <c r="O37" s="4"/>
      <c r="P37" s="2">
        <v>33</v>
      </c>
      <c r="Q37" s="2" t="b">
        <f t="shared" si="1"/>
        <v>1</v>
      </c>
    </row>
    <row r="38" spans="1:17" ht="37.35" customHeight="1" x14ac:dyDescent="0.25">
      <c r="A38" s="22">
        <v>34</v>
      </c>
      <c r="B38" s="4" t="s">
        <v>50</v>
      </c>
      <c r="C38" s="31">
        <v>781.03</v>
      </c>
      <c r="D38" s="4"/>
      <c r="E38" s="23">
        <v>35.86</v>
      </c>
      <c r="F38" s="23">
        <v>37.619999999999997</v>
      </c>
      <c r="G38" s="31">
        <v>234.29</v>
      </c>
      <c r="H38" s="23">
        <v>473.26</v>
      </c>
      <c r="I38" s="4"/>
      <c r="J38" s="4"/>
      <c r="K38" s="4"/>
      <c r="L38" s="4"/>
      <c r="M38" s="4"/>
      <c r="N38" s="4"/>
      <c r="O38" s="4"/>
      <c r="P38" s="2">
        <v>34</v>
      </c>
      <c r="Q38" s="2" t="b">
        <f t="shared" si="1"/>
        <v>1</v>
      </c>
    </row>
    <row r="39" spans="1:17" ht="37.35" customHeight="1" x14ac:dyDescent="0.25">
      <c r="A39" s="22">
        <v>35</v>
      </c>
      <c r="B39" s="4" t="s">
        <v>51</v>
      </c>
      <c r="C39" s="30">
        <v>14058.62</v>
      </c>
      <c r="D39" s="4"/>
      <c r="E39" s="23">
        <v>645.51</v>
      </c>
      <c r="F39" s="23">
        <v>677.14</v>
      </c>
      <c r="G39" s="30">
        <v>4217.21</v>
      </c>
      <c r="H39" s="37">
        <v>8518.77</v>
      </c>
      <c r="I39" s="4"/>
      <c r="J39" s="4"/>
      <c r="K39" s="4"/>
      <c r="L39" s="4"/>
      <c r="M39" s="4"/>
      <c r="N39" s="4"/>
      <c r="O39" s="4"/>
      <c r="P39" s="2">
        <v>35</v>
      </c>
      <c r="Q39" s="2" t="b">
        <f t="shared" si="1"/>
        <v>1</v>
      </c>
    </row>
    <row r="40" spans="1:17" ht="37.35" customHeight="1" x14ac:dyDescent="0.25">
      <c r="A40" s="22">
        <v>36</v>
      </c>
      <c r="B40" s="4" t="s">
        <v>52</v>
      </c>
      <c r="C40" s="30">
        <v>14058.62</v>
      </c>
      <c r="D40" s="4"/>
      <c r="E40" s="23">
        <v>645.51</v>
      </c>
      <c r="F40" s="23">
        <v>677.14</v>
      </c>
      <c r="G40" s="30">
        <v>4217.21</v>
      </c>
      <c r="H40" s="37">
        <v>8518.77</v>
      </c>
      <c r="I40" s="4"/>
      <c r="J40" s="4"/>
      <c r="K40" s="4"/>
      <c r="L40" s="4"/>
      <c r="M40" s="4"/>
      <c r="N40" s="4"/>
      <c r="O40" s="4"/>
      <c r="P40" s="2">
        <v>36</v>
      </c>
      <c r="Q40" s="2" t="b">
        <f t="shared" si="1"/>
        <v>1</v>
      </c>
    </row>
    <row r="41" spans="1:17" ht="37.35" customHeight="1" x14ac:dyDescent="0.25">
      <c r="A41" s="24">
        <v>37</v>
      </c>
      <c r="B41" s="207" t="s">
        <v>53</v>
      </c>
      <c r="C41" s="38">
        <v>4290.71</v>
      </c>
      <c r="D41" s="207"/>
      <c r="E41" s="207"/>
      <c r="F41" s="207"/>
      <c r="G41" s="39">
        <v>199.31</v>
      </c>
      <c r="H41" s="26">
        <v>201.3</v>
      </c>
      <c r="I41" s="38">
        <v>1259.75</v>
      </c>
      <c r="J41" s="21">
        <v>2630.35</v>
      </c>
      <c r="K41" s="207"/>
      <c r="L41" s="207"/>
      <c r="M41" s="207"/>
      <c r="N41" s="207"/>
      <c r="O41" s="207"/>
      <c r="P41" s="2">
        <v>37</v>
      </c>
      <c r="Q41" s="2" t="b">
        <f t="shared" si="1"/>
        <v>1</v>
      </c>
    </row>
    <row r="42" spans="1:17" ht="37.35" customHeight="1" x14ac:dyDescent="0.25">
      <c r="A42" s="27">
        <v>38</v>
      </c>
      <c r="B42" s="208" t="s">
        <v>54</v>
      </c>
      <c r="C42" s="40">
        <v>8347.31</v>
      </c>
      <c r="D42" s="208"/>
      <c r="E42" s="41">
        <v>383.27</v>
      </c>
      <c r="F42" s="28">
        <v>402.05</v>
      </c>
      <c r="G42" s="42">
        <v>2503.9699999999998</v>
      </c>
      <c r="H42" s="43">
        <v>5058.0200000000004</v>
      </c>
      <c r="I42" s="208"/>
      <c r="J42" s="208"/>
      <c r="K42" s="208"/>
      <c r="L42" s="208"/>
      <c r="M42" s="208"/>
      <c r="N42" s="208"/>
      <c r="O42" s="208"/>
      <c r="P42" s="2">
        <v>38</v>
      </c>
      <c r="Q42" s="2" t="b">
        <f t="shared" si="1"/>
        <v>1</v>
      </c>
    </row>
    <row r="43" spans="1:17" ht="37.35" customHeight="1" x14ac:dyDescent="0.25">
      <c r="A43" s="22">
        <v>39</v>
      </c>
      <c r="B43" s="4" t="s">
        <v>55</v>
      </c>
      <c r="C43" s="44">
        <v>1288.71</v>
      </c>
      <c r="D43" s="4"/>
      <c r="E43" s="23">
        <v>59.17</v>
      </c>
      <c r="F43" s="31">
        <v>62.07</v>
      </c>
      <c r="G43" s="31">
        <v>386.58</v>
      </c>
      <c r="H43" s="19">
        <v>780.89</v>
      </c>
      <c r="I43" s="4"/>
      <c r="J43" s="4"/>
      <c r="K43" s="4"/>
      <c r="L43" s="4"/>
      <c r="M43" s="4"/>
      <c r="N43" s="4"/>
      <c r="O43" s="4"/>
      <c r="P43" s="2">
        <v>39</v>
      </c>
      <c r="Q43" s="2" t="b">
        <f t="shared" si="1"/>
        <v>1</v>
      </c>
    </row>
    <row r="44" spans="1:17" ht="37.35" customHeight="1" x14ac:dyDescent="0.25">
      <c r="A44" s="22">
        <v>40</v>
      </c>
      <c r="B44" s="4" t="s">
        <v>56</v>
      </c>
      <c r="C44" s="44">
        <v>1210.1600000000001</v>
      </c>
      <c r="D44" s="4"/>
      <c r="E44" s="4"/>
      <c r="F44" s="4"/>
      <c r="G44" s="23">
        <v>56.21</v>
      </c>
      <c r="H44" s="19">
        <v>56.78</v>
      </c>
      <c r="I44" s="31">
        <v>355.3</v>
      </c>
      <c r="J44" s="19">
        <v>741.87</v>
      </c>
      <c r="K44" s="4"/>
      <c r="L44" s="4"/>
      <c r="M44" s="4"/>
      <c r="N44" s="4"/>
      <c r="O44" s="4"/>
      <c r="P44" s="2">
        <v>40</v>
      </c>
      <c r="Q44" s="2" t="b">
        <f t="shared" si="1"/>
        <v>1</v>
      </c>
    </row>
    <row r="45" spans="1:17" ht="37.35" customHeight="1" x14ac:dyDescent="0.25">
      <c r="A45" s="22">
        <v>41</v>
      </c>
      <c r="B45" s="4" t="s">
        <v>57</v>
      </c>
      <c r="C45" s="44">
        <v>1120.8399999999999</v>
      </c>
      <c r="D45" s="4"/>
      <c r="E45" s="4"/>
      <c r="F45" s="4"/>
      <c r="G45" s="23">
        <v>52.06</v>
      </c>
      <c r="H45" s="19">
        <v>52.58</v>
      </c>
      <c r="I45" s="31">
        <v>329.08</v>
      </c>
      <c r="J45" s="19">
        <v>687.11</v>
      </c>
      <c r="K45" s="4"/>
      <c r="L45" s="4"/>
      <c r="M45" s="4"/>
      <c r="N45" s="4"/>
      <c r="O45" s="4"/>
      <c r="P45" s="2">
        <v>41</v>
      </c>
      <c r="Q45" s="2" t="b">
        <f t="shared" si="1"/>
        <v>1</v>
      </c>
    </row>
    <row r="46" spans="1:17" ht="46.5" customHeight="1" x14ac:dyDescent="0.25">
      <c r="A46" s="32">
        <v>42</v>
      </c>
      <c r="B46" s="4" t="s">
        <v>58</v>
      </c>
      <c r="C46" s="45">
        <v>46373.93</v>
      </c>
      <c r="D46" s="4"/>
      <c r="E46" s="45">
        <v>2129.2800000000002</v>
      </c>
      <c r="F46" s="46">
        <v>2233.61</v>
      </c>
      <c r="G46" s="46">
        <v>13910.94</v>
      </c>
      <c r="H46" s="47">
        <v>28100.1</v>
      </c>
      <c r="I46" s="4"/>
      <c r="J46" s="4"/>
      <c r="K46" s="4"/>
      <c r="L46" s="4"/>
      <c r="M46" s="4"/>
      <c r="N46" s="4"/>
      <c r="O46" s="4"/>
      <c r="P46" s="2">
        <v>42</v>
      </c>
      <c r="Q46" s="2" t="b">
        <f t="shared" si="1"/>
        <v>1</v>
      </c>
    </row>
    <row r="47" spans="1:17" ht="37.35" customHeight="1" x14ac:dyDescent="0.25">
      <c r="A47" s="22">
        <v>43</v>
      </c>
      <c r="B47" s="4" t="s">
        <v>59</v>
      </c>
      <c r="C47" s="37">
        <v>20339.439999999999</v>
      </c>
      <c r="D47" s="4"/>
      <c r="E47" s="23">
        <v>933.89</v>
      </c>
      <c r="F47" s="31">
        <v>979.65</v>
      </c>
      <c r="G47" s="30">
        <v>6101.29</v>
      </c>
      <c r="H47" s="17">
        <v>12324.6</v>
      </c>
      <c r="I47" s="4"/>
      <c r="J47" s="4"/>
      <c r="K47" s="4"/>
      <c r="L47" s="4"/>
      <c r="M47" s="4"/>
      <c r="N47" s="4"/>
      <c r="O47" s="4"/>
      <c r="P47" s="2">
        <v>43</v>
      </c>
      <c r="Q47" s="2" t="b">
        <f t="shared" si="1"/>
        <v>1</v>
      </c>
    </row>
    <row r="48" spans="1:17" ht="55.7" customHeight="1" x14ac:dyDescent="0.25">
      <c r="A48" s="22">
        <v>44</v>
      </c>
      <c r="B48" s="4" t="s">
        <v>60</v>
      </c>
      <c r="C48" s="37">
        <v>17513.099999999999</v>
      </c>
      <c r="D48" s="4"/>
      <c r="E48" s="4"/>
      <c r="F48" s="4"/>
      <c r="G48" s="31">
        <v>813.51</v>
      </c>
      <c r="H48" s="19">
        <v>821.64</v>
      </c>
      <c r="I48" s="30">
        <v>5141.82</v>
      </c>
      <c r="J48" s="17">
        <v>10736.13</v>
      </c>
      <c r="K48" s="4"/>
      <c r="L48" s="4"/>
      <c r="M48" s="4"/>
      <c r="N48" s="4"/>
      <c r="O48" s="4"/>
      <c r="P48" s="2">
        <v>44</v>
      </c>
      <c r="Q48" s="2" t="b">
        <f t="shared" si="1"/>
        <v>1</v>
      </c>
    </row>
    <row r="49" spans="1:17" ht="37.35" customHeight="1" x14ac:dyDescent="0.25">
      <c r="A49" s="22">
        <v>45</v>
      </c>
      <c r="B49" s="4" t="s">
        <v>61</v>
      </c>
      <c r="C49" s="37">
        <v>46862.07</v>
      </c>
      <c r="D49" s="4"/>
      <c r="E49" s="37">
        <v>2151.69</v>
      </c>
      <c r="F49" s="30">
        <v>2257.12</v>
      </c>
      <c r="G49" s="30">
        <v>14057.37</v>
      </c>
      <c r="H49" s="17">
        <v>28395.89</v>
      </c>
      <c r="I49" s="4"/>
      <c r="J49" s="4"/>
      <c r="K49" s="4"/>
      <c r="L49" s="4"/>
      <c r="M49" s="4"/>
      <c r="N49" s="4"/>
      <c r="O49" s="4"/>
      <c r="P49" s="2">
        <v>45</v>
      </c>
      <c r="Q49" s="2" t="b">
        <f t="shared" si="1"/>
        <v>1</v>
      </c>
    </row>
    <row r="50" spans="1:17" ht="37.35" customHeight="1" x14ac:dyDescent="0.25">
      <c r="A50" s="22">
        <v>46</v>
      </c>
      <c r="B50" s="4" t="s">
        <v>62</v>
      </c>
      <c r="C50" s="37">
        <v>46862.07</v>
      </c>
      <c r="D50" s="4"/>
      <c r="E50" s="37">
        <v>2151.69</v>
      </c>
      <c r="F50" s="30">
        <v>2257.12</v>
      </c>
      <c r="G50" s="30">
        <v>14057.37</v>
      </c>
      <c r="H50" s="17">
        <v>28395.89</v>
      </c>
      <c r="I50" s="4"/>
      <c r="J50" s="4"/>
      <c r="K50" s="4"/>
      <c r="L50" s="4"/>
      <c r="M50" s="4"/>
      <c r="N50" s="4"/>
      <c r="O50" s="4"/>
      <c r="P50" s="2">
        <v>46</v>
      </c>
      <c r="Q50" s="2" t="b">
        <f t="shared" si="1"/>
        <v>1</v>
      </c>
    </row>
    <row r="51" spans="1:17" ht="11.25" customHeight="1" x14ac:dyDescent="0.25">
      <c r="A51" s="529" t="s">
        <v>63</v>
      </c>
      <c r="B51" s="525"/>
      <c r="C51" s="525"/>
      <c r="D51" s="525"/>
      <c r="E51" s="525"/>
      <c r="F51" s="525"/>
      <c r="G51" s="525"/>
      <c r="H51" s="525"/>
      <c r="I51" s="525"/>
      <c r="J51" s="525"/>
      <c r="K51" s="525"/>
      <c r="L51" s="525"/>
      <c r="M51" s="525"/>
      <c r="N51" s="525"/>
      <c r="O51" s="525"/>
    </row>
    <row r="52" spans="1:17" ht="30.75" customHeight="1" x14ac:dyDescent="0.25">
      <c r="A52" s="34">
        <v>47</v>
      </c>
      <c r="B52" s="71" t="s">
        <v>1114</v>
      </c>
      <c r="C52" s="48">
        <v>4260.5</v>
      </c>
      <c r="D52" s="8"/>
      <c r="E52" s="49">
        <v>195.62</v>
      </c>
      <c r="F52" s="50">
        <v>205.21</v>
      </c>
      <c r="G52" s="35">
        <v>1278.04</v>
      </c>
      <c r="H52" s="36">
        <v>2581.63</v>
      </c>
      <c r="I52" s="8"/>
      <c r="J52" s="8"/>
      <c r="K52" s="8"/>
      <c r="L52" s="8"/>
      <c r="M52" s="8"/>
      <c r="N52" s="8"/>
      <c r="O52" s="8"/>
      <c r="P52" s="2">
        <v>47</v>
      </c>
      <c r="Q52" s="2" t="b">
        <f t="shared" si="1"/>
        <v>1</v>
      </c>
    </row>
    <row r="53" spans="1:17" ht="37.35" customHeight="1" x14ac:dyDescent="0.25">
      <c r="A53" s="22">
        <v>48</v>
      </c>
      <c r="B53" s="4" t="s">
        <v>64</v>
      </c>
      <c r="C53" s="17">
        <v>1866.1</v>
      </c>
      <c r="D53" s="4"/>
      <c r="E53" s="19">
        <v>85.68</v>
      </c>
      <c r="F53" s="31">
        <v>89.88</v>
      </c>
      <c r="G53" s="19">
        <v>559.78</v>
      </c>
      <c r="H53" s="17">
        <v>1130.75</v>
      </c>
      <c r="I53" s="4"/>
      <c r="J53" s="4"/>
      <c r="K53" s="4"/>
      <c r="L53" s="4"/>
      <c r="M53" s="4"/>
      <c r="N53" s="4"/>
      <c r="O53" s="4"/>
      <c r="P53" s="2">
        <v>48</v>
      </c>
      <c r="Q53" s="2" t="b">
        <f t="shared" si="1"/>
        <v>1</v>
      </c>
    </row>
    <row r="54" spans="1:17" ht="27.95" customHeight="1" x14ac:dyDescent="0.25">
      <c r="A54" s="22">
        <v>50</v>
      </c>
      <c r="B54" s="4" t="s">
        <v>65</v>
      </c>
      <c r="C54" s="17">
        <v>1467.39</v>
      </c>
      <c r="D54" s="9"/>
      <c r="E54" s="9"/>
      <c r="F54" s="9"/>
      <c r="G54" s="19">
        <v>68.16</v>
      </c>
      <c r="H54" s="19">
        <v>68.84</v>
      </c>
      <c r="I54" s="31">
        <v>430.82</v>
      </c>
      <c r="J54" s="23">
        <v>899.56</v>
      </c>
      <c r="K54" s="9"/>
      <c r="L54" s="9"/>
      <c r="M54" s="9"/>
      <c r="N54" s="9"/>
      <c r="O54" s="9"/>
      <c r="P54" s="2">
        <v>50</v>
      </c>
      <c r="Q54" s="2" t="b">
        <f t="shared" si="1"/>
        <v>1</v>
      </c>
    </row>
    <row r="55" spans="1:17" ht="22.5" customHeight="1" x14ac:dyDescent="0.25">
      <c r="A55" s="32">
        <v>51</v>
      </c>
      <c r="B55" s="4" t="s">
        <v>66</v>
      </c>
      <c r="C55" s="47">
        <v>2556.3000000000002</v>
      </c>
      <c r="D55" s="9"/>
      <c r="E55" s="18">
        <v>117.37</v>
      </c>
      <c r="F55" s="33">
        <v>123.12</v>
      </c>
      <c r="G55" s="18">
        <v>766.82</v>
      </c>
      <c r="H55" s="47">
        <v>1548.98</v>
      </c>
      <c r="I55" s="9"/>
      <c r="J55" s="9"/>
      <c r="K55" s="9"/>
      <c r="L55" s="9"/>
      <c r="M55" s="9"/>
      <c r="N55" s="9"/>
      <c r="O55" s="9"/>
      <c r="P55" s="2">
        <v>51</v>
      </c>
      <c r="Q55" s="2" t="b">
        <f t="shared" si="1"/>
        <v>1</v>
      </c>
    </row>
    <row r="56" spans="1:17" ht="37.35" customHeight="1" x14ac:dyDescent="0.25">
      <c r="A56" s="22">
        <v>52</v>
      </c>
      <c r="B56" s="4" t="s">
        <v>67</v>
      </c>
      <c r="C56" s="19">
        <v>660.38</v>
      </c>
      <c r="D56" s="4"/>
      <c r="E56" s="19">
        <v>30.32</v>
      </c>
      <c r="F56" s="31">
        <v>31.81</v>
      </c>
      <c r="G56" s="19">
        <v>198.1</v>
      </c>
      <c r="H56" s="19">
        <v>400.15</v>
      </c>
      <c r="I56" s="4"/>
      <c r="J56" s="4"/>
      <c r="K56" s="4"/>
      <c r="L56" s="4"/>
      <c r="M56" s="4"/>
      <c r="N56" s="4"/>
      <c r="O56" s="4"/>
      <c r="P56" s="2">
        <v>52</v>
      </c>
      <c r="Q56" s="2" t="b">
        <f t="shared" si="1"/>
        <v>1</v>
      </c>
    </row>
    <row r="57" spans="1:17" ht="11.25" customHeight="1" x14ac:dyDescent="0.25">
      <c r="A57" s="529" t="s">
        <v>68</v>
      </c>
      <c r="B57" s="525"/>
      <c r="C57" s="525"/>
      <c r="D57" s="525"/>
      <c r="E57" s="525"/>
      <c r="F57" s="525"/>
      <c r="G57" s="525"/>
      <c r="H57" s="525"/>
      <c r="I57" s="525"/>
      <c r="J57" s="525"/>
      <c r="K57" s="525"/>
      <c r="L57" s="525"/>
      <c r="M57" s="525"/>
      <c r="N57" s="525"/>
      <c r="O57" s="525"/>
    </row>
    <row r="58" spans="1:17" ht="11.25" customHeight="1" x14ac:dyDescent="0.25">
      <c r="A58" s="32">
        <v>53</v>
      </c>
      <c r="B58" s="51" t="s">
        <v>69</v>
      </c>
      <c r="C58" s="47">
        <v>203394.41</v>
      </c>
      <c r="D58" s="12"/>
      <c r="E58" s="47">
        <v>9338.94</v>
      </c>
      <c r="F58" s="46">
        <v>9796.5499999999993</v>
      </c>
      <c r="G58" s="47">
        <v>61012.89</v>
      </c>
      <c r="H58" s="47">
        <v>123246.04</v>
      </c>
      <c r="I58" s="12"/>
      <c r="J58" s="12"/>
      <c r="K58" s="12"/>
      <c r="L58" s="12"/>
      <c r="M58" s="12"/>
      <c r="N58" s="12"/>
      <c r="O58" s="12"/>
      <c r="P58" s="2">
        <v>53</v>
      </c>
      <c r="Q58" s="2" t="b">
        <f t="shared" si="1"/>
        <v>1</v>
      </c>
    </row>
    <row r="59" spans="1:17" ht="46.5" customHeight="1" x14ac:dyDescent="0.25">
      <c r="A59" s="32">
        <v>54</v>
      </c>
      <c r="B59" s="4" t="s">
        <v>70</v>
      </c>
      <c r="C59" s="18">
        <v>878.66</v>
      </c>
      <c r="D59" s="4"/>
      <c r="E59" s="18">
        <v>40.340000000000003</v>
      </c>
      <c r="F59" s="33">
        <v>42.32</v>
      </c>
      <c r="G59" s="18">
        <v>263.58</v>
      </c>
      <c r="H59" s="18">
        <v>532.41999999999996</v>
      </c>
      <c r="I59" s="4"/>
      <c r="J59" s="4"/>
      <c r="K59" s="4"/>
      <c r="L59" s="4"/>
      <c r="M59" s="4"/>
      <c r="N59" s="4"/>
      <c r="O59" s="4"/>
      <c r="P59" s="2">
        <v>54</v>
      </c>
      <c r="Q59" s="2" t="b">
        <f t="shared" si="1"/>
        <v>1</v>
      </c>
    </row>
    <row r="60" spans="1:17" ht="22.5" customHeight="1" x14ac:dyDescent="0.25">
      <c r="A60" s="32">
        <v>55</v>
      </c>
      <c r="B60" s="4" t="s">
        <v>71</v>
      </c>
      <c r="C60" s="47">
        <v>40293.26</v>
      </c>
      <c r="D60" s="9"/>
      <c r="E60" s="9"/>
      <c r="F60" s="9"/>
      <c r="G60" s="9"/>
      <c r="H60" s="9"/>
      <c r="I60" s="46">
        <v>1851.06</v>
      </c>
      <c r="J60" s="45">
        <v>1932.5</v>
      </c>
      <c r="K60" s="47">
        <v>11931.28</v>
      </c>
      <c r="L60" s="52">
        <v>24578.43</v>
      </c>
      <c r="M60" s="9"/>
      <c r="N60" s="9"/>
      <c r="O60" s="9"/>
      <c r="P60" s="2">
        <v>55</v>
      </c>
      <c r="Q60" s="2" t="b">
        <f t="shared" si="1"/>
        <v>1</v>
      </c>
    </row>
    <row r="61" spans="1:17" ht="22.5" customHeight="1" x14ac:dyDescent="0.25">
      <c r="A61" s="32">
        <v>56</v>
      </c>
      <c r="B61" s="4" t="s">
        <v>72</v>
      </c>
      <c r="C61" s="47">
        <v>1562.88</v>
      </c>
      <c r="D61" s="9"/>
      <c r="E61" s="18">
        <v>71.760000000000005</v>
      </c>
      <c r="F61" s="33">
        <v>75.28</v>
      </c>
      <c r="G61" s="18">
        <v>468.82</v>
      </c>
      <c r="H61" s="18">
        <v>947.02</v>
      </c>
      <c r="I61" s="9"/>
      <c r="J61" s="9"/>
      <c r="K61" s="9"/>
      <c r="L61" s="9"/>
      <c r="M61" s="9"/>
      <c r="N61" s="9"/>
      <c r="O61" s="9"/>
      <c r="P61" s="2">
        <v>56</v>
      </c>
      <c r="Q61" s="2" t="b">
        <f t="shared" si="1"/>
        <v>1</v>
      </c>
    </row>
    <row r="62" spans="1:17" ht="22.5" customHeight="1" x14ac:dyDescent="0.25">
      <c r="A62" s="32">
        <v>57</v>
      </c>
      <c r="B62" s="4" t="s">
        <v>73</v>
      </c>
      <c r="C62" s="18">
        <v>932.71</v>
      </c>
      <c r="D62" s="9"/>
      <c r="E62" s="9"/>
      <c r="F62" s="9"/>
      <c r="G62" s="9"/>
      <c r="H62" s="9"/>
      <c r="I62" s="33">
        <v>42.85</v>
      </c>
      <c r="J62" s="53">
        <v>44.73</v>
      </c>
      <c r="K62" s="18">
        <v>276.19</v>
      </c>
      <c r="L62" s="53">
        <v>568.95000000000005</v>
      </c>
      <c r="M62" s="9"/>
      <c r="N62" s="9"/>
      <c r="O62" s="9"/>
      <c r="P62" s="2">
        <v>57</v>
      </c>
      <c r="Q62" s="2" t="b">
        <f t="shared" si="1"/>
        <v>1</v>
      </c>
    </row>
    <row r="63" spans="1:17" ht="22.5" customHeight="1" x14ac:dyDescent="0.25">
      <c r="A63" s="32">
        <v>58</v>
      </c>
      <c r="B63" s="4" t="s">
        <v>74</v>
      </c>
      <c r="C63" s="18">
        <v>394.04</v>
      </c>
      <c r="D63" s="9"/>
      <c r="E63" s="9"/>
      <c r="F63" s="9"/>
      <c r="G63" s="18">
        <v>18.3</v>
      </c>
      <c r="H63" s="18">
        <v>18.489999999999998</v>
      </c>
      <c r="I63" s="33">
        <v>115.69</v>
      </c>
      <c r="J63" s="53">
        <v>241.56</v>
      </c>
      <c r="K63" s="9"/>
      <c r="L63" s="9"/>
      <c r="M63" s="9"/>
      <c r="N63" s="9"/>
      <c r="O63" s="9"/>
      <c r="P63" s="2">
        <v>58</v>
      </c>
      <c r="Q63" s="2" t="b">
        <f t="shared" si="1"/>
        <v>1</v>
      </c>
    </row>
    <row r="64" spans="1:17" ht="22.5" customHeight="1" x14ac:dyDescent="0.25">
      <c r="A64" s="32">
        <v>59</v>
      </c>
      <c r="B64" s="4" t="s">
        <v>75</v>
      </c>
      <c r="C64" s="47">
        <v>2425.06</v>
      </c>
      <c r="D64" s="9"/>
      <c r="E64" s="9"/>
      <c r="F64" s="9"/>
      <c r="G64" s="9"/>
      <c r="H64" s="9"/>
      <c r="I64" s="33">
        <v>111.41</v>
      </c>
      <c r="J64" s="53">
        <v>116.31</v>
      </c>
      <c r="K64" s="18">
        <v>718.09</v>
      </c>
      <c r="L64" s="45">
        <v>1479.26</v>
      </c>
      <c r="M64" s="9"/>
      <c r="N64" s="9"/>
      <c r="O64" s="9"/>
      <c r="P64" s="2">
        <v>59</v>
      </c>
      <c r="Q64" s="2" t="b">
        <f t="shared" si="1"/>
        <v>1</v>
      </c>
    </row>
    <row r="65" spans="1:17" ht="22.5" customHeight="1" x14ac:dyDescent="0.25">
      <c r="A65" s="32">
        <v>60</v>
      </c>
      <c r="B65" s="4" t="s">
        <v>76</v>
      </c>
      <c r="C65" s="18">
        <v>186.54</v>
      </c>
      <c r="D65" s="9"/>
      <c r="E65" s="9"/>
      <c r="F65" s="9"/>
      <c r="G65" s="9"/>
      <c r="H65" s="9"/>
      <c r="I65" s="54">
        <v>8.57</v>
      </c>
      <c r="J65" s="54">
        <v>8.9499999999999993</v>
      </c>
      <c r="K65" s="18">
        <v>55.24</v>
      </c>
      <c r="L65" s="53">
        <v>113.79</v>
      </c>
      <c r="M65" s="9"/>
      <c r="N65" s="9"/>
      <c r="O65" s="9"/>
      <c r="P65" s="2">
        <v>60</v>
      </c>
      <c r="Q65" s="2" t="b">
        <f t="shared" si="1"/>
        <v>1</v>
      </c>
    </row>
    <row r="66" spans="1:17" ht="22.5" customHeight="1" x14ac:dyDescent="0.25">
      <c r="A66" s="32">
        <v>61</v>
      </c>
      <c r="B66" s="4" t="s">
        <v>77</v>
      </c>
      <c r="C66" s="47">
        <v>4465.84</v>
      </c>
      <c r="D66" s="9"/>
      <c r="E66" s="9"/>
      <c r="F66" s="9"/>
      <c r="G66" s="18">
        <v>207.44</v>
      </c>
      <c r="H66" s="18">
        <v>209.52</v>
      </c>
      <c r="I66" s="46">
        <v>1311.17</v>
      </c>
      <c r="J66" s="45">
        <v>2737.71</v>
      </c>
      <c r="K66" s="9"/>
      <c r="L66" s="9"/>
      <c r="M66" s="9"/>
      <c r="N66" s="9"/>
      <c r="O66" s="9"/>
      <c r="P66" s="2">
        <v>61</v>
      </c>
      <c r="Q66" s="2" t="b">
        <f t="shared" si="1"/>
        <v>1</v>
      </c>
    </row>
    <row r="67" spans="1:17" ht="28.35" customHeight="1" x14ac:dyDescent="0.25">
      <c r="A67" s="22">
        <v>62</v>
      </c>
      <c r="B67" s="4" t="s">
        <v>78</v>
      </c>
      <c r="C67" s="17">
        <v>1576.18</v>
      </c>
      <c r="D67" s="9"/>
      <c r="E67" s="9"/>
      <c r="F67" s="9"/>
      <c r="G67" s="19">
        <v>73.22</v>
      </c>
      <c r="H67" s="19">
        <v>73.95</v>
      </c>
      <c r="I67" s="31">
        <v>462.76</v>
      </c>
      <c r="J67" s="23">
        <v>966.25</v>
      </c>
      <c r="K67" s="9"/>
      <c r="L67" s="9"/>
      <c r="M67" s="9"/>
      <c r="N67" s="9"/>
      <c r="O67" s="9"/>
      <c r="P67" s="2">
        <v>62</v>
      </c>
      <c r="Q67" s="2" t="b">
        <f t="shared" si="1"/>
        <v>1</v>
      </c>
    </row>
    <row r="68" spans="1:17" ht="29.25" customHeight="1" x14ac:dyDescent="0.25">
      <c r="A68" s="34">
        <v>63</v>
      </c>
      <c r="B68" s="71" t="s">
        <v>590</v>
      </c>
      <c r="C68" s="36">
        <v>7907.97</v>
      </c>
      <c r="D68" s="8"/>
      <c r="E68" s="55">
        <v>363.1</v>
      </c>
      <c r="F68" s="50">
        <v>380.89</v>
      </c>
      <c r="G68" s="36">
        <v>2372.1799999999998</v>
      </c>
      <c r="H68" s="36">
        <v>4791.8100000000004</v>
      </c>
      <c r="I68" s="8"/>
      <c r="J68" s="8"/>
      <c r="K68" s="8"/>
      <c r="L68" s="8"/>
      <c r="M68" s="8"/>
      <c r="N68" s="8"/>
      <c r="O68" s="8"/>
      <c r="P68" s="2">
        <v>63</v>
      </c>
      <c r="Q68" s="2" t="b">
        <f t="shared" si="1"/>
        <v>1</v>
      </c>
    </row>
    <row r="69" spans="1:17" ht="22.5" customHeight="1" x14ac:dyDescent="0.25">
      <c r="A69" s="32">
        <v>64</v>
      </c>
      <c r="B69" s="4" t="s">
        <v>79</v>
      </c>
      <c r="C69" s="33">
        <v>746.17</v>
      </c>
      <c r="D69" s="9"/>
      <c r="E69" s="9"/>
      <c r="F69" s="9"/>
      <c r="G69" s="9"/>
      <c r="H69" s="9"/>
      <c r="I69" s="33">
        <v>34.28</v>
      </c>
      <c r="J69" s="53">
        <v>35.79</v>
      </c>
      <c r="K69" s="53">
        <v>220.95</v>
      </c>
      <c r="L69" s="53">
        <v>455.16</v>
      </c>
      <c r="M69" s="9"/>
      <c r="N69" s="9"/>
      <c r="O69" s="9"/>
      <c r="P69" s="2">
        <v>64</v>
      </c>
      <c r="Q69" s="2" t="b">
        <f t="shared" si="1"/>
        <v>1</v>
      </c>
    </row>
    <row r="70" spans="1:17" ht="22.5" customHeight="1" x14ac:dyDescent="0.25">
      <c r="A70" s="32">
        <v>65</v>
      </c>
      <c r="B70" s="4" t="s">
        <v>80</v>
      </c>
      <c r="C70" s="46">
        <v>6715.54</v>
      </c>
      <c r="D70" s="9"/>
      <c r="E70" s="9"/>
      <c r="F70" s="9"/>
      <c r="G70" s="9"/>
      <c r="H70" s="9"/>
      <c r="I70" s="33">
        <v>308.51</v>
      </c>
      <c r="J70" s="53">
        <v>322.08</v>
      </c>
      <c r="K70" s="45">
        <v>1988.55</v>
      </c>
      <c r="L70" s="45">
        <v>4096.3999999999996</v>
      </c>
      <c r="M70" s="9"/>
      <c r="N70" s="9"/>
      <c r="O70" s="9"/>
      <c r="P70" s="2">
        <v>65</v>
      </c>
      <c r="Q70" s="2" t="b">
        <f t="shared" si="1"/>
        <v>1</v>
      </c>
    </row>
    <row r="71" spans="1:17" ht="22.5" customHeight="1" x14ac:dyDescent="0.25">
      <c r="A71" s="32">
        <v>66</v>
      </c>
      <c r="B71" s="4" t="s">
        <v>81</v>
      </c>
      <c r="C71" s="46">
        <v>7810.35</v>
      </c>
      <c r="D71" s="9"/>
      <c r="E71" s="53">
        <v>358.62</v>
      </c>
      <c r="F71" s="53">
        <v>376.19</v>
      </c>
      <c r="G71" s="47">
        <v>2342.89</v>
      </c>
      <c r="H71" s="47">
        <v>4732.6499999999996</v>
      </c>
      <c r="I71" s="9"/>
      <c r="J71" s="9"/>
      <c r="K71" s="9"/>
      <c r="L71" s="9"/>
      <c r="M71" s="9"/>
      <c r="N71" s="9"/>
      <c r="O71" s="9"/>
      <c r="P71" s="2">
        <v>66</v>
      </c>
      <c r="Q71" s="2" t="b">
        <f t="shared" si="1"/>
        <v>1</v>
      </c>
    </row>
    <row r="72" spans="1:17" ht="22.5" customHeight="1" x14ac:dyDescent="0.25">
      <c r="A72" s="32">
        <v>67</v>
      </c>
      <c r="B72" s="4" t="s">
        <v>82</v>
      </c>
      <c r="C72" s="46">
        <v>1708.51</v>
      </c>
      <c r="D72" s="9"/>
      <c r="E72" s="53">
        <v>78.45</v>
      </c>
      <c r="F72" s="53">
        <v>82.29</v>
      </c>
      <c r="G72" s="18">
        <v>512.51</v>
      </c>
      <c r="H72" s="47">
        <v>1035.27</v>
      </c>
      <c r="I72" s="9"/>
      <c r="J72" s="9"/>
      <c r="K72" s="9"/>
      <c r="L72" s="9"/>
      <c r="M72" s="9"/>
      <c r="N72" s="9"/>
      <c r="O72" s="9"/>
      <c r="P72" s="2">
        <v>67</v>
      </c>
      <c r="Q72" s="2" t="b">
        <f t="shared" si="1"/>
        <v>1</v>
      </c>
    </row>
    <row r="73" spans="1:17" ht="22.5" customHeight="1" x14ac:dyDescent="0.25">
      <c r="A73" s="32">
        <v>68</v>
      </c>
      <c r="B73" s="4" t="s">
        <v>83</v>
      </c>
      <c r="C73" s="46">
        <v>1138.3499999999999</v>
      </c>
      <c r="D73" s="9"/>
      <c r="E73" s="9"/>
      <c r="F73" s="9"/>
      <c r="G73" s="18">
        <v>52.88</v>
      </c>
      <c r="H73" s="18">
        <v>53.41</v>
      </c>
      <c r="I73" s="33">
        <v>334.22</v>
      </c>
      <c r="J73" s="53">
        <v>697.85</v>
      </c>
      <c r="K73" s="9"/>
      <c r="L73" s="9"/>
      <c r="M73" s="9"/>
      <c r="N73" s="9"/>
      <c r="O73" s="9"/>
      <c r="P73" s="2">
        <v>68</v>
      </c>
      <c r="Q73" s="2" t="b">
        <f t="shared" si="1"/>
        <v>1</v>
      </c>
    </row>
    <row r="74" spans="1:17" ht="22.5" customHeight="1" x14ac:dyDescent="0.25">
      <c r="A74" s="32">
        <v>69</v>
      </c>
      <c r="B74" s="4" t="s">
        <v>84</v>
      </c>
      <c r="C74" s="46">
        <v>2626.96</v>
      </c>
      <c r="D74" s="9"/>
      <c r="E74" s="9"/>
      <c r="F74" s="9"/>
      <c r="G74" s="18">
        <v>122.03</v>
      </c>
      <c r="H74" s="18">
        <v>123.25</v>
      </c>
      <c r="I74" s="33">
        <v>771.27</v>
      </c>
      <c r="J74" s="45">
        <v>1610.42</v>
      </c>
      <c r="K74" s="9"/>
      <c r="L74" s="9"/>
      <c r="M74" s="9"/>
      <c r="N74" s="9"/>
      <c r="O74" s="9"/>
      <c r="P74" s="2">
        <v>69</v>
      </c>
      <c r="Q74" s="2" t="b">
        <f t="shared" si="1"/>
        <v>1</v>
      </c>
    </row>
    <row r="75" spans="1:17" ht="22.5" customHeight="1" x14ac:dyDescent="0.25">
      <c r="A75" s="32">
        <v>70</v>
      </c>
      <c r="B75" s="4" t="s">
        <v>85</v>
      </c>
      <c r="C75" s="46">
        <v>3502.62</v>
      </c>
      <c r="D75" s="9"/>
      <c r="E75" s="9"/>
      <c r="F75" s="9"/>
      <c r="G75" s="18">
        <v>162.69999999999999</v>
      </c>
      <c r="H75" s="18">
        <v>164.33</v>
      </c>
      <c r="I75" s="46">
        <v>1028.3599999999999</v>
      </c>
      <c r="J75" s="45">
        <v>2147.23</v>
      </c>
      <c r="K75" s="9"/>
      <c r="L75" s="9"/>
      <c r="M75" s="9"/>
      <c r="N75" s="9"/>
      <c r="O75" s="9"/>
      <c r="P75" s="2">
        <v>70</v>
      </c>
      <c r="Q75" s="2" t="b">
        <f t="shared" si="1"/>
        <v>1</v>
      </c>
    </row>
    <row r="76" spans="1:17" ht="22.5" customHeight="1" x14ac:dyDescent="0.25">
      <c r="A76" s="32">
        <v>71</v>
      </c>
      <c r="B76" s="4" t="s">
        <v>86</v>
      </c>
      <c r="C76" s="46">
        <v>3730.86</v>
      </c>
      <c r="D76" s="9"/>
      <c r="E76" s="9"/>
      <c r="F76" s="9"/>
      <c r="G76" s="9"/>
      <c r="H76" s="9"/>
      <c r="I76" s="33">
        <v>171.39</v>
      </c>
      <c r="J76" s="53">
        <v>178.94</v>
      </c>
      <c r="K76" s="45">
        <v>1104.75</v>
      </c>
      <c r="L76" s="45">
        <v>2275.7800000000002</v>
      </c>
      <c r="M76" s="9"/>
      <c r="N76" s="9"/>
      <c r="O76" s="9"/>
      <c r="P76" s="2">
        <v>71</v>
      </c>
      <c r="Q76" s="2" t="b">
        <f t="shared" si="1"/>
        <v>1</v>
      </c>
    </row>
    <row r="77" spans="1:17" ht="22.5" customHeight="1" x14ac:dyDescent="0.25">
      <c r="A77" s="32">
        <v>72</v>
      </c>
      <c r="B77" s="4" t="s">
        <v>87</v>
      </c>
      <c r="C77" s="46">
        <v>8730.2099999999991</v>
      </c>
      <c r="D77" s="9"/>
      <c r="E77" s="9"/>
      <c r="F77" s="9"/>
      <c r="G77" s="9"/>
      <c r="H77" s="9"/>
      <c r="I77" s="33">
        <v>401.06</v>
      </c>
      <c r="J77" s="53">
        <v>418.71</v>
      </c>
      <c r="K77" s="45">
        <v>2585.11</v>
      </c>
      <c r="L77" s="45">
        <v>5325.33</v>
      </c>
      <c r="M77" s="9"/>
      <c r="N77" s="9"/>
      <c r="O77" s="9"/>
      <c r="P77" s="2">
        <v>72</v>
      </c>
      <c r="Q77" s="2" t="b">
        <f t="shared" si="1"/>
        <v>1</v>
      </c>
    </row>
    <row r="78" spans="1:17" ht="22.5" customHeight="1" x14ac:dyDescent="0.25">
      <c r="A78" s="32">
        <v>73</v>
      </c>
      <c r="B78" s="4" t="s">
        <v>88</v>
      </c>
      <c r="C78" s="46">
        <v>1558.67</v>
      </c>
      <c r="D78" s="9"/>
      <c r="E78" s="9"/>
      <c r="F78" s="9"/>
      <c r="G78" s="18">
        <v>72.400000000000006</v>
      </c>
      <c r="H78" s="18">
        <v>73.13</v>
      </c>
      <c r="I78" s="33">
        <v>457.62</v>
      </c>
      <c r="J78" s="53">
        <v>955.52</v>
      </c>
      <c r="K78" s="9"/>
      <c r="L78" s="9"/>
      <c r="M78" s="9"/>
      <c r="N78" s="9"/>
      <c r="O78" s="9"/>
      <c r="P78" s="2">
        <v>73</v>
      </c>
      <c r="Q78" s="2" t="b">
        <f t="shared" si="1"/>
        <v>1</v>
      </c>
    </row>
    <row r="79" spans="1:17" ht="22.5" customHeight="1" x14ac:dyDescent="0.25">
      <c r="A79" s="32">
        <v>74</v>
      </c>
      <c r="B79" s="4" t="s">
        <v>89</v>
      </c>
      <c r="C79" s="46">
        <v>6715.54</v>
      </c>
      <c r="D79" s="9"/>
      <c r="E79" s="9"/>
      <c r="F79" s="9"/>
      <c r="G79" s="9"/>
      <c r="H79" s="9"/>
      <c r="I79" s="33">
        <v>308.51</v>
      </c>
      <c r="J79" s="53">
        <v>322.08</v>
      </c>
      <c r="K79" s="45">
        <v>1988.55</v>
      </c>
      <c r="L79" s="45">
        <v>4096.3999999999996</v>
      </c>
      <c r="M79" s="9"/>
      <c r="N79" s="9"/>
      <c r="O79" s="9"/>
      <c r="P79" s="2">
        <v>74</v>
      </c>
      <c r="Q79" s="2" t="b">
        <f t="shared" si="1"/>
        <v>1</v>
      </c>
    </row>
    <row r="80" spans="1:17" ht="22.5" customHeight="1" x14ac:dyDescent="0.25">
      <c r="A80" s="32">
        <v>75</v>
      </c>
      <c r="B80" s="4" t="s">
        <v>90</v>
      </c>
      <c r="C80" s="46">
        <v>1193.8699999999999</v>
      </c>
      <c r="D80" s="9"/>
      <c r="E80" s="9"/>
      <c r="F80" s="9"/>
      <c r="G80" s="9"/>
      <c r="H80" s="9"/>
      <c r="I80" s="33">
        <v>54.85</v>
      </c>
      <c r="J80" s="53">
        <v>57.26</v>
      </c>
      <c r="K80" s="53">
        <v>353.52</v>
      </c>
      <c r="L80" s="53">
        <v>728.25</v>
      </c>
      <c r="M80" s="9"/>
      <c r="N80" s="9"/>
      <c r="O80" s="9"/>
      <c r="P80" s="2">
        <v>75</v>
      </c>
      <c r="Q80" s="2" t="b">
        <f t="shared" si="1"/>
        <v>1</v>
      </c>
    </row>
    <row r="81" spans="1:17" ht="22.5" customHeight="1" x14ac:dyDescent="0.25">
      <c r="A81" s="32">
        <v>76</v>
      </c>
      <c r="B81" s="4" t="s">
        <v>91</v>
      </c>
      <c r="C81" s="46">
        <v>3152.36</v>
      </c>
      <c r="D81" s="9"/>
      <c r="E81" s="9"/>
      <c r="F81" s="9"/>
      <c r="G81" s="18">
        <v>146.43</v>
      </c>
      <c r="H81" s="18">
        <v>147.9</v>
      </c>
      <c r="I81" s="33">
        <v>925.53</v>
      </c>
      <c r="J81" s="45">
        <v>1932.5</v>
      </c>
      <c r="K81" s="9"/>
      <c r="L81" s="9"/>
      <c r="M81" s="9"/>
      <c r="N81" s="9"/>
      <c r="O81" s="9"/>
      <c r="P81" s="2">
        <v>76</v>
      </c>
      <c r="Q81" s="2" t="b">
        <f t="shared" si="1"/>
        <v>1</v>
      </c>
    </row>
    <row r="82" spans="1:17" ht="22.5" customHeight="1" x14ac:dyDescent="0.25">
      <c r="A82" s="32">
        <v>77</v>
      </c>
      <c r="B82" s="4" t="s">
        <v>92</v>
      </c>
      <c r="C82" s="33">
        <v>306.48</v>
      </c>
      <c r="D82" s="9"/>
      <c r="E82" s="9"/>
      <c r="F82" s="9"/>
      <c r="G82" s="18">
        <v>14.24</v>
      </c>
      <c r="H82" s="18">
        <v>14.38</v>
      </c>
      <c r="I82" s="33">
        <v>89.98</v>
      </c>
      <c r="J82" s="53">
        <v>187.88</v>
      </c>
      <c r="K82" s="9"/>
      <c r="L82" s="9"/>
      <c r="M82" s="9"/>
      <c r="N82" s="9"/>
      <c r="O82" s="9"/>
      <c r="P82" s="2">
        <v>77</v>
      </c>
      <c r="Q82" s="2" t="b">
        <f t="shared" si="1"/>
        <v>1</v>
      </c>
    </row>
    <row r="83" spans="1:17" ht="22.5" customHeight="1" x14ac:dyDescent="0.25">
      <c r="A83" s="32">
        <v>78</v>
      </c>
      <c r="B83" s="4" t="s">
        <v>93</v>
      </c>
      <c r="C83" s="46">
        <v>2611.6</v>
      </c>
      <c r="D83" s="9"/>
      <c r="E83" s="9"/>
      <c r="F83" s="9"/>
      <c r="G83" s="9"/>
      <c r="H83" s="9"/>
      <c r="I83" s="33">
        <v>119.98</v>
      </c>
      <c r="J83" s="53">
        <v>125.25</v>
      </c>
      <c r="K83" s="53">
        <v>773.32</v>
      </c>
      <c r="L83" s="45">
        <v>1593.05</v>
      </c>
      <c r="M83" s="9"/>
      <c r="N83" s="9"/>
      <c r="O83" s="9"/>
      <c r="P83" s="2">
        <v>78</v>
      </c>
      <c r="Q83" s="2" t="b">
        <f t="shared" si="1"/>
        <v>1</v>
      </c>
    </row>
    <row r="84" spans="1:17" ht="22.5" customHeight="1" x14ac:dyDescent="0.25">
      <c r="A84" s="32">
        <v>79</v>
      </c>
      <c r="B84" s="4" t="s">
        <v>94</v>
      </c>
      <c r="C84" s="46">
        <v>1751.31</v>
      </c>
      <c r="D84" s="9"/>
      <c r="E84" s="9"/>
      <c r="F84" s="9"/>
      <c r="G84" s="18">
        <v>81.349999999999994</v>
      </c>
      <c r="H84" s="18">
        <v>82.16</v>
      </c>
      <c r="I84" s="33">
        <v>514.17999999999995</v>
      </c>
      <c r="J84" s="45">
        <v>1073.6099999999999</v>
      </c>
      <c r="K84" s="9"/>
      <c r="L84" s="9"/>
      <c r="M84" s="9"/>
      <c r="N84" s="9"/>
      <c r="O84" s="9"/>
      <c r="P84" s="2">
        <v>79</v>
      </c>
      <c r="Q84" s="2" t="b">
        <f t="shared" ref="Q84:Q147" si="2">P84=A84</f>
        <v>1</v>
      </c>
    </row>
    <row r="85" spans="1:17" ht="18.95" customHeight="1" x14ac:dyDescent="0.25">
      <c r="A85" s="32">
        <v>80</v>
      </c>
      <c r="B85" s="51" t="s">
        <v>95</v>
      </c>
      <c r="C85" s="46">
        <v>4477.03</v>
      </c>
      <c r="D85" s="9"/>
      <c r="E85" s="9"/>
      <c r="F85" s="9"/>
      <c r="G85" s="9"/>
      <c r="H85" s="9"/>
      <c r="I85" s="33">
        <v>205.67</v>
      </c>
      <c r="J85" s="53">
        <v>214.72</v>
      </c>
      <c r="K85" s="45">
        <v>1325.7</v>
      </c>
      <c r="L85" s="45">
        <v>2730.94</v>
      </c>
      <c r="M85" s="9"/>
      <c r="N85" s="9"/>
      <c r="O85" s="9"/>
      <c r="P85" s="2">
        <v>80</v>
      </c>
      <c r="Q85" s="2" t="b">
        <f t="shared" si="2"/>
        <v>1</v>
      </c>
    </row>
    <row r="86" spans="1:17" ht="22.5" customHeight="1" x14ac:dyDescent="0.25">
      <c r="A86" s="32">
        <v>81</v>
      </c>
      <c r="B86" s="4" t="s">
        <v>96</v>
      </c>
      <c r="C86" s="46">
        <v>16788.86</v>
      </c>
      <c r="D86" s="9"/>
      <c r="E86" s="9"/>
      <c r="F86" s="9"/>
      <c r="G86" s="9"/>
      <c r="H86" s="9"/>
      <c r="I86" s="33">
        <v>771.27</v>
      </c>
      <c r="J86" s="53">
        <v>805.21</v>
      </c>
      <c r="K86" s="45">
        <v>4971.3599999999997</v>
      </c>
      <c r="L86" s="52">
        <v>10241.01</v>
      </c>
      <c r="M86" s="9"/>
      <c r="N86" s="9"/>
      <c r="O86" s="9"/>
      <c r="P86" s="2">
        <v>81</v>
      </c>
      <c r="Q86" s="2" t="b">
        <f t="shared" si="2"/>
        <v>1</v>
      </c>
    </row>
    <row r="87" spans="1:17" ht="18.95" customHeight="1" x14ac:dyDescent="0.25">
      <c r="A87" s="32">
        <v>82</v>
      </c>
      <c r="B87" s="51" t="s">
        <v>97</v>
      </c>
      <c r="C87" s="33">
        <v>976.29</v>
      </c>
      <c r="D87" s="9"/>
      <c r="E87" s="53">
        <v>44.83</v>
      </c>
      <c r="F87" s="53">
        <v>47.02</v>
      </c>
      <c r="G87" s="18">
        <v>292.86</v>
      </c>
      <c r="H87" s="18">
        <v>591.58000000000004</v>
      </c>
      <c r="I87" s="9"/>
      <c r="J87" s="9"/>
      <c r="K87" s="9"/>
      <c r="L87" s="9"/>
      <c r="M87" s="9"/>
      <c r="N87" s="9"/>
      <c r="O87" s="9"/>
      <c r="P87" s="2">
        <v>82</v>
      </c>
      <c r="Q87" s="2" t="b">
        <f t="shared" si="2"/>
        <v>1</v>
      </c>
    </row>
    <row r="88" spans="1:17" ht="22.5" customHeight="1" x14ac:dyDescent="0.25">
      <c r="A88" s="34">
        <v>83</v>
      </c>
      <c r="B88" s="207" t="s">
        <v>98</v>
      </c>
      <c r="C88" s="35">
        <v>2145.2399999999998</v>
      </c>
      <c r="D88" s="5"/>
      <c r="E88" s="5"/>
      <c r="F88" s="5"/>
      <c r="G88" s="5"/>
      <c r="H88" s="5"/>
      <c r="I88" s="50">
        <v>98.55</v>
      </c>
      <c r="J88" s="49">
        <v>102.89</v>
      </c>
      <c r="K88" s="49">
        <v>635.23</v>
      </c>
      <c r="L88" s="56">
        <v>1308.57</v>
      </c>
      <c r="M88" s="5"/>
      <c r="N88" s="5"/>
      <c r="O88" s="5"/>
      <c r="P88" s="2">
        <v>83</v>
      </c>
      <c r="Q88" s="2" t="b">
        <f t="shared" si="2"/>
        <v>1</v>
      </c>
    </row>
    <row r="89" spans="1:17" ht="27.95" customHeight="1" x14ac:dyDescent="0.25">
      <c r="A89" s="27">
        <v>84</v>
      </c>
      <c r="B89" s="208" t="s">
        <v>99</v>
      </c>
      <c r="C89" s="42">
        <v>1025.99</v>
      </c>
      <c r="D89" s="7"/>
      <c r="E89" s="7"/>
      <c r="F89" s="7"/>
      <c r="G89" s="7"/>
      <c r="H89" s="7"/>
      <c r="I89" s="28">
        <v>47.13</v>
      </c>
      <c r="J89" s="41">
        <v>49.21</v>
      </c>
      <c r="K89" s="41">
        <v>303.81</v>
      </c>
      <c r="L89" s="41">
        <v>625.84</v>
      </c>
      <c r="M89" s="7"/>
      <c r="N89" s="7"/>
      <c r="O89" s="7"/>
      <c r="P89" s="2">
        <v>84</v>
      </c>
      <c r="Q89" s="2" t="b">
        <f t="shared" si="2"/>
        <v>1</v>
      </c>
    </row>
    <row r="90" spans="1:17" ht="22.5" customHeight="1" x14ac:dyDescent="0.25">
      <c r="A90" s="32">
        <v>85</v>
      </c>
      <c r="B90" s="4" t="s">
        <v>100</v>
      </c>
      <c r="C90" s="46">
        <v>2521.89</v>
      </c>
      <c r="D90" s="9"/>
      <c r="E90" s="9"/>
      <c r="F90" s="9"/>
      <c r="G90" s="53">
        <v>117.14</v>
      </c>
      <c r="H90" s="53">
        <v>118.32</v>
      </c>
      <c r="I90" s="33">
        <v>740.42</v>
      </c>
      <c r="J90" s="45">
        <v>1546</v>
      </c>
      <c r="K90" s="9"/>
      <c r="L90" s="9"/>
      <c r="M90" s="9"/>
      <c r="N90" s="9"/>
      <c r="O90" s="9"/>
      <c r="P90" s="2">
        <v>85</v>
      </c>
      <c r="Q90" s="2" t="b">
        <f t="shared" si="2"/>
        <v>1</v>
      </c>
    </row>
    <row r="91" spans="1:17" ht="27.95" customHeight="1" x14ac:dyDescent="0.25">
      <c r="A91" s="22">
        <v>86</v>
      </c>
      <c r="B91" s="4" t="s">
        <v>101</v>
      </c>
      <c r="C91" s="30">
        <v>1025.99</v>
      </c>
      <c r="D91" s="9"/>
      <c r="E91" s="9"/>
      <c r="F91" s="9"/>
      <c r="G91" s="9"/>
      <c r="H91" s="9"/>
      <c r="I91" s="31">
        <v>47.13</v>
      </c>
      <c r="J91" s="23">
        <v>49.21</v>
      </c>
      <c r="K91" s="23">
        <v>303.81</v>
      </c>
      <c r="L91" s="23">
        <v>625.84</v>
      </c>
      <c r="M91" s="9"/>
      <c r="N91" s="9"/>
      <c r="O91" s="9"/>
      <c r="P91" s="2">
        <v>86</v>
      </c>
      <c r="Q91" s="2" t="b">
        <f t="shared" si="2"/>
        <v>1</v>
      </c>
    </row>
    <row r="92" spans="1:17" ht="22.5" customHeight="1" x14ac:dyDescent="0.25">
      <c r="A92" s="32">
        <v>87</v>
      </c>
      <c r="B92" s="4" t="s">
        <v>102</v>
      </c>
      <c r="C92" s="46">
        <v>2238.5100000000002</v>
      </c>
      <c r="D92" s="9"/>
      <c r="E92" s="9"/>
      <c r="F92" s="9"/>
      <c r="G92" s="9"/>
      <c r="H92" s="9"/>
      <c r="I92" s="33">
        <v>102.84</v>
      </c>
      <c r="J92" s="53">
        <v>107.36</v>
      </c>
      <c r="K92" s="53">
        <v>662.85</v>
      </c>
      <c r="L92" s="45">
        <v>1365.47</v>
      </c>
      <c r="M92" s="9"/>
      <c r="N92" s="9"/>
      <c r="O92" s="9"/>
      <c r="P92" s="2">
        <v>87</v>
      </c>
      <c r="Q92" s="2" t="b">
        <f t="shared" si="2"/>
        <v>1</v>
      </c>
    </row>
    <row r="93" spans="1:17" ht="22.5" customHeight="1" x14ac:dyDescent="0.25">
      <c r="A93" s="32">
        <v>88</v>
      </c>
      <c r="B93" s="4" t="s">
        <v>103</v>
      </c>
      <c r="C93" s="46">
        <v>1366.81</v>
      </c>
      <c r="D93" s="9"/>
      <c r="E93" s="53">
        <v>62.76</v>
      </c>
      <c r="F93" s="53">
        <v>65.83</v>
      </c>
      <c r="G93" s="53">
        <v>410.01</v>
      </c>
      <c r="H93" s="53">
        <v>828.21</v>
      </c>
      <c r="I93" s="9"/>
      <c r="J93" s="9"/>
      <c r="K93" s="9"/>
      <c r="L93" s="9"/>
      <c r="M93" s="9"/>
      <c r="N93" s="9"/>
      <c r="O93" s="9"/>
      <c r="P93" s="2">
        <v>88</v>
      </c>
      <c r="Q93" s="2" t="b">
        <f t="shared" si="2"/>
        <v>1</v>
      </c>
    </row>
    <row r="94" spans="1:17" ht="22.5" customHeight="1" x14ac:dyDescent="0.25">
      <c r="A94" s="32">
        <v>89</v>
      </c>
      <c r="B94" s="4" t="s">
        <v>104</v>
      </c>
      <c r="C94" s="46">
        <v>6249.19</v>
      </c>
      <c r="D94" s="9"/>
      <c r="E94" s="9"/>
      <c r="F94" s="9"/>
      <c r="G94" s="9"/>
      <c r="H94" s="9"/>
      <c r="I94" s="33">
        <v>287.08999999999997</v>
      </c>
      <c r="J94" s="53">
        <v>299.72000000000003</v>
      </c>
      <c r="K94" s="45">
        <v>1850.45</v>
      </c>
      <c r="L94" s="45">
        <v>3811.93</v>
      </c>
      <c r="M94" s="9"/>
      <c r="N94" s="9"/>
      <c r="O94" s="9"/>
      <c r="P94" s="2">
        <v>89</v>
      </c>
      <c r="Q94" s="2" t="b">
        <f t="shared" si="2"/>
        <v>1</v>
      </c>
    </row>
    <row r="95" spans="1:17" ht="22.5" customHeight="1" x14ac:dyDescent="0.25">
      <c r="A95" s="32">
        <v>90</v>
      </c>
      <c r="B95" s="4" t="s">
        <v>105</v>
      </c>
      <c r="C95" s="33">
        <v>244.07</v>
      </c>
      <c r="D95" s="9"/>
      <c r="E95" s="53">
        <v>11.21</v>
      </c>
      <c r="F95" s="53">
        <v>11.76</v>
      </c>
      <c r="G95" s="53">
        <v>73.22</v>
      </c>
      <c r="H95" s="53">
        <v>147.9</v>
      </c>
      <c r="I95" s="9"/>
      <c r="J95" s="9"/>
      <c r="K95" s="9"/>
      <c r="L95" s="9"/>
      <c r="M95" s="9"/>
      <c r="N95" s="9"/>
      <c r="O95" s="9"/>
      <c r="P95" s="2">
        <v>90</v>
      </c>
      <c r="Q95" s="2" t="b">
        <f t="shared" si="2"/>
        <v>1</v>
      </c>
    </row>
    <row r="96" spans="1:17" ht="27.95" customHeight="1" x14ac:dyDescent="0.25">
      <c r="A96" s="22">
        <v>91</v>
      </c>
      <c r="B96" s="4" t="s">
        <v>106</v>
      </c>
      <c r="C96" s="30">
        <v>1464.44</v>
      </c>
      <c r="D96" s="9"/>
      <c r="E96" s="23">
        <v>67.239999999999995</v>
      </c>
      <c r="F96" s="23">
        <v>70.540000000000006</v>
      </c>
      <c r="G96" s="23">
        <v>439.29</v>
      </c>
      <c r="H96" s="23">
        <v>887.37</v>
      </c>
      <c r="I96" s="9"/>
      <c r="J96" s="9"/>
      <c r="K96" s="9"/>
      <c r="L96" s="9"/>
      <c r="M96" s="9"/>
      <c r="N96" s="9"/>
      <c r="O96" s="9"/>
      <c r="P96" s="2">
        <v>91</v>
      </c>
      <c r="Q96" s="2" t="b">
        <f t="shared" si="2"/>
        <v>1</v>
      </c>
    </row>
    <row r="97" spans="1:17" ht="22.5" customHeight="1" x14ac:dyDescent="0.25">
      <c r="A97" s="32">
        <v>92</v>
      </c>
      <c r="B97" s="4" t="s">
        <v>107</v>
      </c>
      <c r="C97" s="46">
        <v>1838.88</v>
      </c>
      <c r="D97" s="9"/>
      <c r="E97" s="9"/>
      <c r="F97" s="9"/>
      <c r="G97" s="53">
        <v>85.42</v>
      </c>
      <c r="H97" s="53">
        <v>86.27</v>
      </c>
      <c r="I97" s="33">
        <v>539.89</v>
      </c>
      <c r="J97" s="45">
        <v>1127.29</v>
      </c>
      <c r="K97" s="9"/>
      <c r="L97" s="9"/>
      <c r="M97" s="9"/>
      <c r="N97" s="9"/>
      <c r="O97" s="9"/>
      <c r="P97" s="2">
        <v>92</v>
      </c>
      <c r="Q97" s="2" t="b">
        <f t="shared" si="2"/>
        <v>1</v>
      </c>
    </row>
    <row r="98" spans="1:17" ht="22.5" customHeight="1" x14ac:dyDescent="0.25">
      <c r="A98" s="32">
        <v>93</v>
      </c>
      <c r="B98" s="4" t="s">
        <v>108</v>
      </c>
      <c r="C98" s="46">
        <v>1772.16</v>
      </c>
      <c r="D98" s="9"/>
      <c r="E98" s="9"/>
      <c r="F98" s="9"/>
      <c r="G98" s="9"/>
      <c r="H98" s="9"/>
      <c r="I98" s="33">
        <v>81.41</v>
      </c>
      <c r="J98" s="53">
        <v>84.99</v>
      </c>
      <c r="K98" s="53">
        <v>524.76</v>
      </c>
      <c r="L98" s="45">
        <v>1081</v>
      </c>
      <c r="M98" s="9"/>
      <c r="N98" s="9"/>
      <c r="O98" s="9"/>
      <c r="P98" s="2">
        <v>93</v>
      </c>
      <c r="Q98" s="2" t="b">
        <f t="shared" si="2"/>
        <v>1</v>
      </c>
    </row>
    <row r="99" spans="1:17" ht="22.5" customHeight="1" x14ac:dyDescent="0.25">
      <c r="A99" s="32">
        <v>94</v>
      </c>
      <c r="B99" s="4" t="s">
        <v>109</v>
      </c>
      <c r="C99" s="46">
        <v>35816.230000000003</v>
      </c>
      <c r="D99" s="9"/>
      <c r="E99" s="9"/>
      <c r="F99" s="9"/>
      <c r="G99" s="9"/>
      <c r="H99" s="9"/>
      <c r="I99" s="46">
        <v>1645.38</v>
      </c>
      <c r="J99" s="45">
        <v>1717.78</v>
      </c>
      <c r="K99" s="52">
        <v>10605.58</v>
      </c>
      <c r="L99" s="52">
        <v>21847.49</v>
      </c>
      <c r="M99" s="9"/>
      <c r="N99" s="9"/>
      <c r="O99" s="9"/>
      <c r="P99" s="2">
        <v>94</v>
      </c>
      <c r="Q99" s="2" t="b">
        <f t="shared" si="2"/>
        <v>1</v>
      </c>
    </row>
    <row r="100" spans="1:17" ht="22.5" customHeight="1" x14ac:dyDescent="0.25">
      <c r="A100" s="32">
        <v>95</v>
      </c>
      <c r="B100" s="4" t="s">
        <v>110</v>
      </c>
      <c r="C100" s="33">
        <v>746.17</v>
      </c>
      <c r="D100" s="9"/>
      <c r="E100" s="9"/>
      <c r="F100" s="9"/>
      <c r="G100" s="9"/>
      <c r="H100" s="9"/>
      <c r="I100" s="33">
        <v>34.28</v>
      </c>
      <c r="J100" s="53">
        <v>35.79</v>
      </c>
      <c r="K100" s="53">
        <v>220.95</v>
      </c>
      <c r="L100" s="53">
        <v>455.16</v>
      </c>
      <c r="M100" s="9"/>
      <c r="N100" s="9"/>
      <c r="O100" s="9"/>
      <c r="P100" s="2">
        <v>95</v>
      </c>
      <c r="Q100" s="2" t="b">
        <f t="shared" si="2"/>
        <v>1</v>
      </c>
    </row>
    <row r="101" spans="1:17" ht="22.5" customHeight="1" x14ac:dyDescent="0.25">
      <c r="A101" s="32">
        <v>96</v>
      </c>
      <c r="B101" s="4" t="s">
        <v>111</v>
      </c>
      <c r="C101" s="46">
        <v>6715.54</v>
      </c>
      <c r="D101" s="9"/>
      <c r="E101" s="9"/>
      <c r="F101" s="9"/>
      <c r="G101" s="9"/>
      <c r="H101" s="9"/>
      <c r="I101" s="33">
        <v>308.51</v>
      </c>
      <c r="J101" s="53">
        <v>322.08</v>
      </c>
      <c r="K101" s="45">
        <v>1988.55</v>
      </c>
      <c r="L101" s="45">
        <v>4096.3999999999996</v>
      </c>
      <c r="M101" s="9"/>
      <c r="N101" s="9"/>
      <c r="O101" s="9"/>
      <c r="P101" s="2">
        <v>96</v>
      </c>
      <c r="Q101" s="2" t="b">
        <f t="shared" si="2"/>
        <v>1</v>
      </c>
    </row>
    <row r="102" spans="1:17" ht="27.95" customHeight="1" x14ac:dyDescent="0.25">
      <c r="A102" s="22">
        <v>97</v>
      </c>
      <c r="B102" s="4" t="s">
        <v>112</v>
      </c>
      <c r="C102" s="30">
        <v>2518.33</v>
      </c>
      <c r="D102" s="9"/>
      <c r="E102" s="9"/>
      <c r="F102" s="9"/>
      <c r="G102" s="9"/>
      <c r="H102" s="9"/>
      <c r="I102" s="31">
        <v>115.69</v>
      </c>
      <c r="J102" s="23">
        <v>120.78</v>
      </c>
      <c r="K102" s="23">
        <v>745.7</v>
      </c>
      <c r="L102" s="37">
        <v>1536.15</v>
      </c>
      <c r="M102" s="9"/>
      <c r="N102" s="9"/>
      <c r="O102" s="9"/>
      <c r="P102" s="2">
        <v>97</v>
      </c>
      <c r="Q102" s="2" t="b">
        <f t="shared" si="2"/>
        <v>1</v>
      </c>
    </row>
    <row r="103" spans="1:17" ht="22.5" customHeight="1" x14ac:dyDescent="0.25">
      <c r="A103" s="32">
        <v>98</v>
      </c>
      <c r="B103" s="4" t="s">
        <v>113</v>
      </c>
      <c r="C103" s="46">
        <v>1305.8</v>
      </c>
      <c r="D103" s="9"/>
      <c r="E103" s="9"/>
      <c r="F103" s="9"/>
      <c r="G103" s="9"/>
      <c r="H103" s="9"/>
      <c r="I103" s="33">
        <v>59.99</v>
      </c>
      <c r="J103" s="53">
        <v>62.63</v>
      </c>
      <c r="K103" s="53">
        <v>386.66</v>
      </c>
      <c r="L103" s="53">
        <v>796.52</v>
      </c>
      <c r="M103" s="9"/>
      <c r="N103" s="9"/>
      <c r="O103" s="9"/>
      <c r="P103" s="2">
        <v>98</v>
      </c>
      <c r="Q103" s="2" t="b">
        <f t="shared" si="2"/>
        <v>1</v>
      </c>
    </row>
    <row r="104" spans="1:17" ht="22.5" customHeight="1" x14ac:dyDescent="0.25">
      <c r="A104" s="32">
        <v>99</v>
      </c>
      <c r="B104" s="4" t="s">
        <v>114</v>
      </c>
      <c r="C104" s="33">
        <v>466.36</v>
      </c>
      <c r="D104" s="9"/>
      <c r="E104" s="9"/>
      <c r="F104" s="9"/>
      <c r="G104" s="9"/>
      <c r="H104" s="9"/>
      <c r="I104" s="33">
        <v>21.42</v>
      </c>
      <c r="J104" s="53">
        <v>22.37</v>
      </c>
      <c r="K104" s="53">
        <v>138.09</v>
      </c>
      <c r="L104" s="53">
        <v>284.47000000000003</v>
      </c>
      <c r="M104" s="9"/>
      <c r="N104" s="9"/>
      <c r="O104" s="9"/>
      <c r="P104" s="2">
        <v>99</v>
      </c>
      <c r="Q104" s="2" t="b">
        <f t="shared" si="2"/>
        <v>1</v>
      </c>
    </row>
    <row r="105" spans="1:17" ht="22.5" customHeight="1" x14ac:dyDescent="0.25">
      <c r="A105" s="32">
        <v>100</v>
      </c>
      <c r="B105" s="4" t="s">
        <v>115</v>
      </c>
      <c r="C105" s="46">
        <v>4477.03</v>
      </c>
      <c r="D105" s="9"/>
      <c r="E105" s="9"/>
      <c r="F105" s="9"/>
      <c r="G105" s="9"/>
      <c r="H105" s="9"/>
      <c r="I105" s="33">
        <v>205.67</v>
      </c>
      <c r="J105" s="53">
        <v>214.72</v>
      </c>
      <c r="K105" s="45">
        <v>1325.7</v>
      </c>
      <c r="L105" s="45">
        <v>2730.94</v>
      </c>
      <c r="M105" s="9"/>
      <c r="N105" s="9"/>
      <c r="O105" s="9"/>
      <c r="P105" s="2">
        <v>100</v>
      </c>
      <c r="Q105" s="2" t="b">
        <f t="shared" si="2"/>
        <v>1</v>
      </c>
    </row>
    <row r="106" spans="1:17" ht="11.25" customHeight="1" x14ac:dyDescent="0.25">
      <c r="A106" s="32">
        <v>101</v>
      </c>
      <c r="B106" s="51" t="s">
        <v>116</v>
      </c>
      <c r="C106" s="33">
        <v>262.7</v>
      </c>
      <c r="D106" s="12"/>
      <c r="E106" s="12"/>
      <c r="F106" s="12"/>
      <c r="G106" s="53">
        <v>12.2</v>
      </c>
      <c r="H106" s="53">
        <v>12.32</v>
      </c>
      <c r="I106" s="33">
        <v>77.13</v>
      </c>
      <c r="J106" s="53">
        <v>161.04</v>
      </c>
      <c r="K106" s="12"/>
      <c r="L106" s="12"/>
      <c r="M106" s="12"/>
      <c r="N106" s="12"/>
      <c r="O106" s="12"/>
      <c r="P106" s="2">
        <v>101</v>
      </c>
      <c r="Q106" s="2" t="b">
        <f t="shared" si="2"/>
        <v>1</v>
      </c>
    </row>
    <row r="107" spans="1:17" ht="22.5" customHeight="1" x14ac:dyDescent="0.25">
      <c r="A107" s="34">
        <v>102</v>
      </c>
      <c r="B107" s="207" t="s">
        <v>117</v>
      </c>
      <c r="C107" s="35">
        <v>1926.44</v>
      </c>
      <c r="D107" s="5"/>
      <c r="E107" s="5"/>
      <c r="F107" s="5"/>
      <c r="G107" s="49">
        <v>89.49</v>
      </c>
      <c r="H107" s="49">
        <v>90.38</v>
      </c>
      <c r="I107" s="50">
        <v>565.6</v>
      </c>
      <c r="J107" s="56">
        <v>1180.97</v>
      </c>
      <c r="K107" s="5"/>
      <c r="L107" s="5"/>
      <c r="M107" s="5"/>
      <c r="N107" s="5"/>
      <c r="O107" s="5"/>
      <c r="P107" s="2">
        <v>102</v>
      </c>
      <c r="Q107" s="2" t="b">
        <f t="shared" si="2"/>
        <v>1</v>
      </c>
    </row>
    <row r="108" spans="1:17" ht="22.5" customHeight="1" x14ac:dyDescent="0.25">
      <c r="A108" s="57">
        <v>103</v>
      </c>
      <c r="B108" s="208" t="s">
        <v>118</v>
      </c>
      <c r="C108" s="58">
        <v>186.54</v>
      </c>
      <c r="D108" s="7"/>
      <c r="E108" s="7"/>
      <c r="F108" s="7"/>
      <c r="G108" s="7"/>
      <c r="H108" s="7"/>
      <c r="I108" s="59">
        <v>8.57</v>
      </c>
      <c r="J108" s="59">
        <v>8.9499999999999993</v>
      </c>
      <c r="K108" s="58">
        <v>55.24</v>
      </c>
      <c r="L108" s="60">
        <v>113.79</v>
      </c>
      <c r="M108" s="7"/>
      <c r="N108" s="7"/>
      <c r="O108" s="7"/>
      <c r="P108" s="2">
        <v>103</v>
      </c>
      <c r="Q108" s="2" t="b">
        <f t="shared" si="2"/>
        <v>1</v>
      </c>
    </row>
    <row r="109" spans="1:17" ht="11.25" customHeight="1" x14ac:dyDescent="0.25">
      <c r="A109" s="15">
        <v>104</v>
      </c>
      <c r="B109" s="51" t="s">
        <v>119</v>
      </c>
      <c r="C109" s="47">
        <v>1025.99</v>
      </c>
      <c r="D109" s="12"/>
      <c r="E109" s="12"/>
      <c r="F109" s="12"/>
      <c r="G109" s="12"/>
      <c r="H109" s="12"/>
      <c r="I109" s="33">
        <v>47.13</v>
      </c>
      <c r="J109" s="53">
        <v>49.21</v>
      </c>
      <c r="K109" s="18">
        <v>303.81</v>
      </c>
      <c r="L109" s="53">
        <v>625.84</v>
      </c>
      <c r="M109" s="12"/>
      <c r="N109" s="12"/>
      <c r="O109" s="12"/>
      <c r="P109" s="2">
        <v>104</v>
      </c>
      <c r="Q109" s="2" t="b">
        <f t="shared" si="2"/>
        <v>1</v>
      </c>
    </row>
    <row r="110" spans="1:17" ht="11.25" customHeight="1" x14ac:dyDescent="0.25">
      <c r="A110" s="15">
        <v>105</v>
      </c>
      <c r="B110" s="51" t="s">
        <v>120</v>
      </c>
      <c r="C110" s="18">
        <v>244.07</v>
      </c>
      <c r="D110" s="12"/>
      <c r="E110" s="18">
        <v>11.21</v>
      </c>
      <c r="F110" s="18">
        <v>11.76</v>
      </c>
      <c r="G110" s="18">
        <v>73.22</v>
      </c>
      <c r="H110" s="18">
        <v>147.9</v>
      </c>
      <c r="I110" s="12"/>
      <c r="J110" s="12"/>
      <c r="K110" s="12"/>
      <c r="L110" s="12"/>
      <c r="M110" s="12"/>
      <c r="N110" s="12"/>
      <c r="O110" s="12"/>
      <c r="P110" s="2">
        <v>105</v>
      </c>
      <c r="Q110" s="2" t="b">
        <f t="shared" si="2"/>
        <v>1</v>
      </c>
    </row>
    <row r="111" spans="1:17" ht="22.5" customHeight="1" x14ac:dyDescent="0.25">
      <c r="A111" s="15">
        <v>106</v>
      </c>
      <c r="B111" s="4" t="s">
        <v>121</v>
      </c>
      <c r="C111" s="47">
        <v>9569.65</v>
      </c>
      <c r="D111" s="9"/>
      <c r="E111" s="9"/>
      <c r="F111" s="9"/>
      <c r="G111" s="9"/>
      <c r="H111" s="9"/>
      <c r="I111" s="33">
        <v>439.63</v>
      </c>
      <c r="J111" s="53">
        <v>458.97</v>
      </c>
      <c r="K111" s="47">
        <v>2833.68</v>
      </c>
      <c r="L111" s="45">
        <v>5837.38</v>
      </c>
      <c r="M111" s="9"/>
      <c r="N111" s="9"/>
      <c r="O111" s="9"/>
      <c r="P111" s="2">
        <v>106</v>
      </c>
      <c r="Q111" s="2" t="b">
        <f t="shared" si="2"/>
        <v>1</v>
      </c>
    </row>
    <row r="112" spans="1:17" ht="11.25" customHeight="1" x14ac:dyDescent="0.25">
      <c r="A112" s="15">
        <v>107</v>
      </c>
      <c r="B112" s="51" t="s">
        <v>122</v>
      </c>
      <c r="C112" s="47">
        <v>1119.26</v>
      </c>
      <c r="D112" s="12"/>
      <c r="E112" s="12"/>
      <c r="F112" s="12"/>
      <c r="G112" s="12"/>
      <c r="H112" s="12"/>
      <c r="I112" s="33">
        <v>51.42</v>
      </c>
      <c r="J112" s="53">
        <v>53.68</v>
      </c>
      <c r="K112" s="18">
        <v>331.42</v>
      </c>
      <c r="L112" s="53">
        <v>682.73</v>
      </c>
      <c r="M112" s="12"/>
      <c r="N112" s="12"/>
      <c r="O112" s="12"/>
      <c r="P112" s="2">
        <v>107</v>
      </c>
      <c r="Q112" s="2" t="b">
        <f t="shared" si="2"/>
        <v>1</v>
      </c>
    </row>
    <row r="113" spans="1:17" ht="11.25" customHeight="1" x14ac:dyDescent="0.25">
      <c r="A113" s="15">
        <v>108</v>
      </c>
      <c r="B113" s="51" t="s">
        <v>123</v>
      </c>
      <c r="C113" s="47">
        <v>1399.07</v>
      </c>
      <c r="D113" s="12"/>
      <c r="E113" s="12"/>
      <c r="F113" s="12"/>
      <c r="G113" s="12"/>
      <c r="H113" s="12"/>
      <c r="I113" s="33">
        <v>64.27</v>
      </c>
      <c r="J113" s="53">
        <v>67.099999999999994</v>
      </c>
      <c r="K113" s="18">
        <v>414.28</v>
      </c>
      <c r="L113" s="53">
        <v>853.42</v>
      </c>
      <c r="M113" s="12"/>
      <c r="N113" s="12"/>
      <c r="O113" s="12"/>
      <c r="P113" s="2">
        <v>108</v>
      </c>
      <c r="Q113" s="2" t="b">
        <f t="shared" si="2"/>
        <v>1</v>
      </c>
    </row>
    <row r="114" spans="1:17" ht="11.25" customHeight="1" x14ac:dyDescent="0.25">
      <c r="A114" s="15">
        <v>109</v>
      </c>
      <c r="B114" s="51" t="s">
        <v>124</v>
      </c>
      <c r="C114" s="18">
        <v>175.13</v>
      </c>
      <c r="D114" s="12"/>
      <c r="E114" s="12"/>
      <c r="F114" s="12"/>
      <c r="G114" s="18">
        <v>8.14</v>
      </c>
      <c r="H114" s="18">
        <v>8.2200000000000006</v>
      </c>
      <c r="I114" s="33">
        <v>51.42</v>
      </c>
      <c r="J114" s="53">
        <v>107.36</v>
      </c>
      <c r="K114" s="12"/>
      <c r="L114" s="12"/>
      <c r="M114" s="12"/>
      <c r="N114" s="12"/>
      <c r="O114" s="12"/>
      <c r="P114" s="2">
        <v>109</v>
      </c>
      <c r="Q114" s="2" t="b">
        <f t="shared" si="2"/>
        <v>1</v>
      </c>
    </row>
    <row r="115" spans="1:17" ht="22.5" customHeight="1" x14ac:dyDescent="0.25">
      <c r="A115" s="15">
        <v>110</v>
      </c>
      <c r="B115" s="4" t="s">
        <v>125</v>
      </c>
      <c r="C115" s="18">
        <v>262.7</v>
      </c>
      <c r="D115" s="9"/>
      <c r="E115" s="9"/>
      <c r="F115" s="9"/>
      <c r="G115" s="18">
        <v>12.2</v>
      </c>
      <c r="H115" s="18">
        <v>12.32</v>
      </c>
      <c r="I115" s="33">
        <v>77.13</v>
      </c>
      <c r="J115" s="53">
        <v>161.04</v>
      </c>
      <c r="K115" s="9"/>
      <c r="L115" s="9"/>
      <c r="M115" s="9"/>
      <c r="N115" s="9"/>
      <c r="O115" s="9"/>
      <c r="P115" s="2">
        <v>110</v>
      </c>
      <c r="Q115" s="2" t="b">
        <f t="shared" si="2"/>
        <v>1</v>
      </c>
    </row>
    <row r="116" spans="1:17" ht="18.95" customHeight="1" x14ac:dyDescent="0.25">
      <c r="A116" s="15">
        <v>111</v>
      </c>
      <c r="B116" s="51" t="s">
        <v>126</v>
      </c>
      <c r="C116" s="18">
        <v>279.81</v>
      </c>
      <c r="D116" s="9"/>
      <c r="E116" s="9"/>
      <c r="F116" s="9"/>
      <c r="G116" s="9"/>
      <c r="H116" s="9"/>
      <c r="I116" s="33">
        <v>12.85</v>
      </c>
      <c r="J116" s="53">
        <v>13.42</v>
      </c>
      <c r="K116" s="18">
        <v>82.86</v>
      </c>
      <c r="L116" s="53">
        <v>170.68</v>
      </c>
      <c r="M116" s="9"/>
      <c r="N116" s="9"/>
      <c r="O116" s="9"/>
      <c r="P116" s="2">
        <v>111</v>
      </c>
      <c r="Q116" s="2" t="b">
        <f t="shared" si="2"/>
        <v>1</v>
      </c>
    </row>
    <row r="117" spans="1:17" ht="11.25" customHeight="1" x14ac:dyDescent="0.25">
      <c r="A117" s="15">
        <v>112</v>
      </c>
      <c r="B117" s="51" t="s">
        <v>127</v>
      </c>
      <c r="C117" s="47">
        <v>10087.549999999999</v>
      </c>
      <c r="D117" s="12"/>
      <c r="E117" s="12"/>
      <c r="F117" s="12"/>
      <c r="G117" s="18">
        <v>468.58</v>
      </c>
      <c r="H117" s="18">
        <v>473.26</v>
      </c>
      <c r="I117" s="46">
        <v>2961.69</v>
      </c>
      <c r="J117" s="45">
        <v>6184.01</v>
      </c>
      <c r="K117" s="12"/>
      <c r="L117" s="12"/>
      <c r="M117" s="12"/>
      <c r="N117" s="12"/>
      <c r="O117" s="12"/>
      <c r="P117" s="2">
        <v>112</v>
      </c>
      <c r="Q117" s="2" t="b">
        <f t="shared" si="2"/>
        <v>1</v>
      </c>
    </row>
    <row r="118" spans="1:17" ht="22.5" customHeight="1" x14ac:dyDescent="0.25">
      <c r="A118" s="15">
        <v>113</v>
      </c>
      <c r="B118" s="4" t="s">
        <v>128</v>
      </c>
      <c r="C118" s="47">
        <v>1399.07</v>
      </c>
      <c r="D118" s="9"/>
      <c r="E118" s="9"/>
      <c r="F118" s="9"/>
      <c r="G118" s="9"/>
      <c r="H118" s="9"/>
      <c r="I118" s="33">
        <v>64.27</v>
      </c>
      <c r="J118" s="53">
        <v>67.099999999999994</v>
      </c>
      <c r="K118" s="18">
        <v>414.28</v>
      </c>
      <c r="L118" s="53">
        <v>853.42</v>
      </c>
      <c r="M118" s="9"/>
      <c r="N118" s="9"/>
      <c r="O118" s="9"/>
      <c r="P118" s="2">
        <v>113</v>
      </c>
      <c r="Q118" s="2" t="b">
        <f t="shared" si="2"/>
        <v>1</v>
      </c>
    </row>
    <row r="119" spans="1:17" ht="11.25" customHeight="1" x14ac:dyDescent="0.25">
      <c r="A119" s="15">
        <v>114</v>
      </c>
      <c r="B119" s="51" t="s">
        <v>129</v>
      </c>
      <c r="C119" s="18">
        <v>262.7</v>
      </c>
      <c r="D119" s="12"/>
      <c r="E119" s="12"/>
      <c r="F119" s="12"/>
      <c r="G119" s="18">
        <v>12.2</v>
      </c>
      <c r="H119" s="18">
        <v>12.32</v>
      </c>
      <c r="I119" s="33">
        <v>77.13</v>
      </c>
      <c r="J119" s="53">
        <v>161.04</v>
      </c>
      <c r="K119" s="12"/>
      <c r="L119" s="12"/>
      <c r="M119" s="12"/>
      <c r="N119" s="12"/>
      <c r="O119" s="12"/>
      <c r="P119" s="2">
        <v>114</v>
      </c>
      <c r="Q119" s="2" t="b">
        <f t="shared" si="2"/>
        <v>1</v>
      </c>
    </row>
    <row r="120" spans="1:17" ht="22.5" customHeight="1" x14ac:dyDescent="0.25">
      <c r="A120" s="15">
        <v>115</v>
      </c>
      <c r="B120" s="4" t="s">
        <v>130</v>
      </c>
      <c r="C120" s="18">
        <v>162.72</v>
      </c>
      <c r="D120" s="9"/>
      <c r="E120" s="18">
        <v>7.47</v>
      </c>
      <c r="F120" s="18">
        <v>7.84</v>
      </c>
      <c r="G120" s="18">
        <v>48.81</v>
      </c>
      <c r="H120" s="18">
        <v>98.6</v>
      </c>
      <c r="I120" s="9"/>
      <c r="J120" s="9"/>
      <c r="K120" s="9"/>
      <c r="L120" s="9"/>
      <c r="M120" s="9"/>
      <c r="N120" s="9"/>
      <c r="O120" s="9"/>
      <c r="P120" s="2">
        <v>115</v>
      </c>
      <c r="Q120" s="2" t="b">
        <f t="shared" si="2"/>
        <v>1</v>
      </c>
    </row>
    <row r="121" spans="1:17" ht="11.25" customHeight="1" x14ac:dyDescent="0.25">
      <c r="A121" s="15">
        <v>116</v>
      </c>
      <c r="B121" s="51" t="s">
        <v>131</v>
      </c>
      <c r="C121" s="47">
        <v>16788.86</v>
      </c>
      <c r="D121" s="12"/>
      <c r="E121" s="12"/>
      <c r="F121" s="12"/>
      <c r="G121" s="12"/>
      <c r="H121" s="12"/>
      <c r="I121" s="33">
        <v>771.27</v>
      </c>
      <c r="J121" s="53">
        <v>805.21</v>
      </c>
      <c r="K121" s="47">
        <v>4971.3599999999997</v>
      </c>
      <c r="L121" s="52">
        <v>10241.01</v>
      </c>
      <c r="M121" s="12"/>
      <c r="N121" s="12"/>
      <c r="O121" s="12"/>
      <c r="P121" s="2">
        <v>116</v>
      </c>
      <c r="Q121" s="2" t="b">
        <f t="shared" si="2"/>
        <v>1</v>
      </c>
    </row>
    <row r="122" spans="1:17" ht="11.25" customHeight="1" x14ac:dyDescent="0.25">
      <c r="A122" s="524" t="s">
        <v>643</v>
      </c>
      <c r="B122" s="525"/>
      <c r="C122" s="525"/>
      <c r="D122" s="525"/>
      <c r="E122" s="525"/>
      <c r="F122" s="525"/>
      <c r="G122" s="525"/>
      <c r="H122" s="525"/>
      <c r="I122" s="525"/>
      <c r="J122" s="525"/>
      <c r="K122" s="525"/>
      <c r="L122" s="525"/>
      <c r="M122" s="525"/>
      <c r="N122" s="525"/>
      <c r="O122" s="526"/>
    </row>
    <row r="123" spans="1:17" ht="14.1" customHeight="1" x14ac:dyDescent="0.25">
      <c r="A123" s="15">
        <v>117</v>
      </c>
      <c r="B123" s="51" t="s">
        <v>132</v>
      </c>
      <c r="C123" s="47">
        <v>53009.56</v>
      </c>
      <c r="D123" s="12"/>
      <c r="E123" s="47">
        <v>2433.96</v>
      </c>
      <c r="F123" s="47">
        <v>2553.2199999999998</v>
      </c>
      <c r="G123" s="47">
        <v>15901.45</v>
      </c>
      <c r="H123" s="47">
        <v>32120.93</v>
      </c>
      <c r="I123" s="12"/>
      <c r="J123" s="12"/>
      <c r="K123" s="12"/>
      <c r="L123" s="12"/>
      <c r="M123" s="12"/>
      <c r="N123" s="12"/>
      <c r="O123" s="12"/>
      <c r="P123" s="2">
        <v>117</v>
      </c>
      <c r="Q123" s="2" t="b">
        <f t="shared" si="2"/>
        <v>1</v>
      </c>
    </row>
    <row r="124" spans="1:17" ht="14.1" customHeight="1" x14ac:dyDescent="0.25">
      <c r="A124" s="15">
        <v>118</v>
      </c>
      <c r="B124" s="51" t="s">
        <v>133</v>
      </c>
      <c r="C124" s="47">
        <v>3619221.53</v>
      </c>
      <c r="D124" s="12"/>
      <c r="E124" s="47">
        <v>166178.04999999999</v>
      </c>
      <c r="F124" s="47">
        <v>174320.77</v>
      </c>
      <c r="G124" s="47">
        <v>1085669.77</v>
      </c>
      <c r="H124" s="47">
        <v>2193052.94</v>
      </c>
      <c r="I124" s="12"/>
      <c r="J124" s="12"/>
      <c r="K124" s="12"/>
      <c r="L124" s="12"/>
      <c r="M124" s="12"/>
      <c r="N124" s="12"/>
      <c r="O124" s="12"/>
      <c r="P124" s="2">
        <v>118</v>
      </c>
      <c r="Q124" s="2" t="b">
        <f t="shared" si="2"/>
        <v>1</v>
      </c>
    </row>
    <row r="125" spans="1:17" ht="14.25" customHeight="1" x14ac:dyDescent="0.25">
      <c r="A125" s="15">
        <v>119</v>
      </c>
      <c r="B125" s="51" t="s">
        <v>134</v>
      </c>
      <c r="C125" s="47">
        <v>3122529.25</v>
      </c>
      <c r="D125" s="12"/>
      <c r="E125" s="47">
        <v>143372.22</v>
      </c>
      <c r="F125" s="47">
        <v>150397.46</v>
      </c>
      <c r="G125" s="47">
        <v>936675.36</v>
      </c>
      <c r="H125" s="47">
        <v>1892084.22</v>
      </c>
      <c r="I125" s="12"/>
      <c r="J125" s="12"/>
      <c r="K125" s="12"/>
      <c r="L125" s="12"/>
      <c r="M125" s="12"/>
      <c r="N125" s="12"/>
      <c r="O125" s="12"/>
      <c r="P125" s="2">
        <v>119</v>
      </c>
      <c r="Q125" s="2" t="b">
        <f t="shared" si="2"/>
        <v>1</v>
      </c>
    </row>
    <row r="126" spans="1:17" ht="13.7" customHeight="1" x14ac:dyDescent="0.25">
      <c r="A126" s="15">
        <v>120</v>
      </c>
      <c r="B126" s="51" t="s">
        <v>135</v>
      </c>
      <c r="C126" s="61">
        <v>17693239.600000001</v>
      </c>
      <c r="D126" s="12"/>
      <c r="E126" s="47">
        <v>812392.39</v>
      </c>
      <c r="F126" s="47">
        <v>852199.62</v>
      </c>
      <c r="G126" s="47">
        <v>5307499.2</v>
      </c>
      <c r="H126" s="61">
        <v>10721148.4</v>
      </c>
      <c r="I126" s="12"/>
      <c r="J126" s="12"/>
      <c r="K126" s="12"/>
      <c r="L126" s="532"/>
      <c r="M126" s="533"/>
      <c r="N126" s="534"/>
      <c r="O126" s="206"/>
      <c r="P126" s="2">
        <v>120</v>
      </c>
      <c r="Q126" s="2" t="b">
        <f t="shared" si="2"/>
        <v>1</v>
      </c>
    </row>
    <row r="127" spans="1:17" ht="14.85" customHeight="1" x14ac:dyDescent="0.25">
      <c r="A127" s="15">
        <v>121</v>
      </c>
      <c r="B127" s="51" t="s">
        <v>136</v>
      </c>
      <c r="C127" s="47">
        <v>5173499.7699999996</v>
      </c>
      <c r="D127" s="12"/>
      <c r="E127" s="47">
        <v>237543.37</v>
      </c>
      <c r="F127" s="47">
        <v>249183</v>
      </c>
      <c r="G127" s="47">
        <v>1551911.72</v>
      </c>
      <c r="H127" s="47">
        <v>3134861.68</v>
      </c>
      <c r="I127" s="12"/>
      <c r="J127" s="12"/>
      <c r="K127" s="12"/>
      <c r="L127" s="12"/>
      <c r="M127" s="12"/>
      <c r="N127" s="532"/>
      <c r="O127" s="534"/>
      <c r="P127" s="2">
        <v>121</v>
      </c>
      <c r="Q127" s="2" t="b">
        <f t="shared" si="2"/>
        <v>1</v>
      </c>
    </row>
    <row r="128" spans="1:17" ht="13.5" customHeight="1" x14ac:dyDescent="0.25">
      <c r="A128" s="15">
        <v>122</v>
      </c>
      <c r="B128" s="51" t="s">
        <v>137</v>
      </c>
      <c r="C128" s="47">
        <v>585236.06000000006</v>
      </c>
      <c r="D128" s="12"/>
      <c r="E128" s="47">
        <v>26871.360000000001</v>
      </c>
      <c r="F128" s="47">
        <v>28188.05</v>
      </c>
      <c r="G128" s="47">
        <v>175555.18</v>
      </c>
      <c r="H128" s="47">
        <v>354621.47</v>
      </c>
      <c r="I128" s="12"/>
      <c r="J128" s="12"/>
      <c r="K128" s="12"/>
      <c r="L128" s="12"/>
      <c r="M128" s="12"/>
      <c r="N128" s="12"/>
      <c r="O128" s="12"/>
      <c r="P128" s="2">
        <v>122</v>
      </c>
      <c r="Q128" s="2" t="b">
        <f t="shared" si="2"/>
        <v>1</v>
      </c>
    </row>
    <row r="129" spans="1:17" ht="11.25" customHeight="1" x14ac:dyDescent="0.25">
      <c r="A129" s="15">
        <v>123</v>
      </c>
      <c r="B129" s="51" t="s">
        <v>138</v>
      </c>
      <c r="C129" s="12"/>
      <c r="D129" s="12"/>
      <c r="E129" s="12"/>
      <c r="F129" s="12"/>
      <c r="G129" s="12"/>
      <c r="H129" s="12"/>
      <c r="I129" s="12"/>
      <c r="J129" s="12"/>
      <c r="K129" s="12"/>
      <c r="L129" s="12"/>
      <c r="M129" s="12"/>
      <c r="N129" s="12"/>
      <c r="O129" s="12"/>
      <c r="P129" s="2">
        <v>123</v>
      </c>
      <c r="Q129" s="2" t="b">
        <f t="shared" si="2"/>
        <v>1</v>
      </c>
    </row>
    <row r="130" spans="1:17" ht="11.25" customHeight="1" x14ac:dyDescent="0.25">
      <c r="A130" s="15">
        <v>124</v>
      </c>
      <c r="B130" s="51" t="s">
        <v>139</v>
      </c>
      <c r="C130" s="12"/>
      <c r="D130" s="12"/>
      <c r="E130" s="12"/>
      <c r="F130" s="12"/>
      <c r="G130" s="12"/>
      <c r="H130" s="12"/>
      <c r="I130" s="12"/>
      <c r="J130" s="12"/>
      <c r="K130" s="12"/>
      <c r="L130" s="12"/>
      <c r="M130" s="12"/>
      <c r="N130" s="12"/>
      <c r="O130" s="12"/>
      <c r="P130" s="2">
        <v>124</v>
      </c>
      <c r="Q130" s="2" t="b">
        <f t="shared" si="2"/>
        <v>1</v>
      </c>
    </row>
    <row r="131" spans="1:17" ht="27.95" customHeight="1" x14ac:dyDescent="0.25">
      <c r="A131" s="16">
        <v>127</v>
      </c>
      <c r="B131" s="4" t="s">
        <v>140</v>
      </c>
      <c r="C131" s="17">
        <v>195645.07</v>
      </c>
      <c r="D131" s="9"/>
      <c r="E131" s="9"/>
      <c r="F131" s="9"/>
      <c r="G131" s="9"/>
      <c r="H131" s="9"/>
      <c r="I131" s="30">
        <v>8987.86</v>
      </c>
      <c r="J131" s="37">
        <v>9383.32</v>
      </c>
      <c r="K131" s="17">
        <v>57932.639999999999</v>
      </c>
      <c r="L131" s="62">
        <v>119341.25</v>
      </c>
      <c r="M131" s="9"/>
      <c r="N131" s="9"/>
      <c r="O131" s="9"/>
      <c r="P131" s="2">
        <v>127</v>
      </c>
      <c r="Q131" s="2" t="b">
        <f t="shared" si="2"/>
        <v>1</v>
      </c>
    </row>
    <row r="132" spans="1:17" ht="46.5" customHeight="1" x14ac:dyDescent="0.25">
      <c r="A132" s="15">
        <v>128</v>
      </c>
      <c r="B132" s="4" t="s">
        <v>141</v>
      </c>
      <c r="C132" s="18">
        <v>0</v>
      </c>
      <c r="D132" s="4"/>
      <c r="E132" s="4"/>
      <c r="F132" s="4"/>
      <c r="G132" s="4"/>
      <c r="H132" s="4"/>
      <c r="I132" s="54">
        <v>0</v>
      </c>
      <c r="J132" s="54">
        <v>0</v>
      </c>
      <c r="K132" s="18">
        <v>0</v>
      </c>
      <c r="L132" s="54">
        <v>0</v>
      </c>
      <c r="M132" s="4"/>
      <c r="N132" s="4"/>
      <c r="O132" s="4"/>
      <c r="P132" s="2">
        <v>128</v>
      </c>
      <c r="Q132" s="2" t="b">
        <f t="shared" si="2"/>
        <v>1</v>
      </c>
    </row>
    <row r="133" spans="1:17" ht="11.25" customHeight="1" x14ac:dyDescent="0.25">
      <c r="A133" s="63">
        <v>129</v>
      </c>
      <c r="B133" s="71" t="s">
        <v>1115</v>
      </c>
      <c r="C133" s="36">
        <v>3988.05</v>
      </c>
      <c r="D133" s="8"/>
      <c r="E133" s="8"/>
      <c r="F133" s="8"/>
      <c r="G133" s="8"/>
      <c r="H133" s="8"/>
      <c r="I133" s="50">
        <v>183.21</v>
      </c>
      <c r="J133" s="49">
        <v>191.27</v>
      </c>
      <c r="K133" s="36">
        <v>1180.9100000000001</v>
      </c>
      <c r="L133" s="56">
        <v>2432.67</v>
      </c>
      <c r="M133" s="8"/>
      <c r="N133" s="8"/>
      <c r="O133" s="8"/>
      <c r="P133" s="2">
        <v>129</v>
      </c>
      <c r="Q133" s="2" t="b">
        <f t="shared" si="2"/>
        <v>1</v>
      </c>
    </row>
    <row r="134" spans="1:17" ht="65.099999999999994" customHeight="1" x14ac:dyDescent="0.25">
      <c r="A134" s="16">
        <v>130</v>
      </c>
      <c r="B134" s="4" t="s">
        <v>142</v>
      </c>
      <c r="C134" s="17">
        <v>104882.39</v>
      </c>
      <c r="D134" s="4"/>
      <c r="E134" s="4"/>
      <c r="F134" s="4"/>
      <c r="G134" s="4"/>
      <c r="H134" s="4"/>
      <c r="I134" s="17">
        <v>4818.26</v>
      </c>
      <c r="J134" s="17">
        <v>5030.26</v>
      </c>
      <c r="K134" s="17">
        <v>31056.82</v>
      </c>
      <c r="L134" s="17">
        <v>63977.05</v>
      </c>
      <c r="M134" s="4"/>
      <c r="N134" s="4"/>
      <c r="O134" s="4"/>
      <c r="P134" s="2">
        <v>130</v>
      </c>
      <c r="Q134" s="2" t="b">
        <f t="shared" si="2"/>
        <v>1</v>
      </c>
    </row>
    <row r="135" spans="1:17" ht="74.099999999999994" customHeight="1" x14ac:dyDescent="0.25">
      <c r="A135" s="16">
        <v>131</v>
      </c>
      <c r="B135" s="4" t="s">
        <v>143</v>
      </c>
      <c r="C135" s="17">
        <v>352161.13</v>
      </c>
      <c r="D135" s="4"/>
      <c r="E135" s="4"/>
      <c r="F135" s="4"/>
      <c r="G135" s="4"/>
      <c r="H135" s="4"/>
      <c r="I135" s="17">
        <v>16178.15</v>
      </c>
      <c r="J135" s="17">
        <v>16889.98</v>
      </c>
      <c r="K135" s="17">
        <v>104278.76</v>
      </c>
      <c r="L135" s="17">
        <v>214814.24</v>
      </c>
      <c r="M135" s="4"/>
      <c r="N135" s="4"/>
      <c r="O135" s="4"/>
      <c r="P135" s="2">
        <v>131</v>
      </c>
      <c r="Q135" s="2" t="b">
        <f t="shared" si="2"/>
        <v>1</v>
      </c>
    </row>
    <row r="136" spans="1:17" ht="92.45" customHeight="1" x14ac:dyDescent="0.25">
      <c r="A136" s="16">
        <v>132</v>
      </c>
      <c r="B136" s="4" t="s">
        <v>144</v>
      </c>
      <c r="C136" s="17">
        <v>20137.419999999998</v>
      </c>
      <c r="D136" s="4"/>
      <c r="E136" s="4"/>
      <c r="F136" s="4"/>
      <c r="G136" s="4"/>
      <c r="H136" s="4"/>
      <c r="I136" s="19">
        <v>925.11</v>
      </c>
      <c r="J136" s="19">
        <v>965.81</v>
      </c>
      <c r="K136" s="17">
        <v>5962.91</v>
      </c>
      <c r="L136" s="17">
        <v>12283.59</v>
      </c>
      <c r="M136" s="4"/>
      <c r="N136" s="4"/>
      <c r="O136" s="4"/>
      <c r="P136" s="2">
        <v>132</v>
      </c>
      <c r="Q136" s="2" t="b">
        <f t="shared" si="2"/>
        <v>1</v>
      </c>
    </row>
    <row r="137" spans="1:17" ht="55.7" customHeight="1" x14ac:dyDescent="0.25">
      <c r="A137" s="16">
        <v>133</v>
      </c>
      <c r="B137" s="4" t="s">
        <v>145</v>
      </c>
      <c r="C137" s="17">
        <v>1095612.42</v>
      </c>
      <c r="D137" s="4"/>
      <c r="E137" s="4"/>
      <c r="F137" s="4"/>
      <c r="G137" s="4"/>
      <c r="H137" s="4"/>
      <c r="I137" s="17">
        <v>50332.01</v>
      </c>
      <c r="J137" s="17">
        <v>52546.62</v>
      </c>
      <c r="K137" s="17">
        <v>324422.81</v>
      </c>
      <c r="L137" s="17">
        <v>668310.98</v>
      </c>
      <c r="M137" s="4"/>
      <c r="N137" s="4"/>
      <c r="O137" s="4"/>
      <c r="P137" s="2">
        <v>133</v>
      </c>
      <c r="Q137" s="2" t="b">
        <f t="shared" si="2"/>
        <v>1</v>
      </c>
    </row>
    <row r="138" spans="1:17" ht="74.25" customHeight="1" x14ac:dyDescent="0.25">
      <c r="A138" s="20">
        <v>134</v>
      </c>
      <c r="B138" s="207" t="s">
        <v>146</v>
      </c>
      <c r="C138" s="21">
        <v>97285.84</v>
      </c>
      <c r="D138" s="207"/>
      <c r="E138" s="207"/>
      <c r="F138" s="207"/>
      <c r="G138" s="207"/>
      <c r="H138" s="207"/>
      <c r="I138" s="21">
        <v>4469.2700000000004</v>
      </c>
      <c r="J138" s="21">
        <v>4665.92</v>
      </c>
      <c r="K138" s="21">
        <v>28807.4</v>
      </c>
      <c r="L138" s="21">
        <v>59343.25</v>
      </c>
      <c r="M138" s="207"/>
      <c r="N138" s="207"/>
      <c r="O138" s="207"/>
      <c r="P138" s="2">
        <v>134</v>
      </c>
      <c r="Q138" s="2" t="b">
        <f t="shared" si="2"/>
        <v>1</v>
      </c>
    </row>
    <row r="139" spans="1:17" ht="11.25" customHeight="1" x14ac:dyDescent="0.25">
      <c r="A139" s="535" t="s">
        <v>147</v>
      </c>
      <c r="B139" s="536"/>
      <c r="C139" s="536"/>
      <c r="D139" s="536"/>
      <c r="E139" s="536"/>
      <c r="F139" s="536"/>
      <c r="G139" s="536"/>
      <c r="H139" s="536"/>
      <c r="I139" s="536"/>
      <c r="J139" s="536"/>
      <c r="K139" s="536"/>
      <c r="L139" s="536"/>
      <c r="M139" s="536"/>
      <c r="N139" s="536"/>
      <c r="O139" s="537"/>
    </row>
    <row r="140" spans="1:17" ht="27.95" customHeight="1" x14ac:dyDescent="0.25">
      <c r="A140" s="16">
        <v>135</v>
      </c>
      <c r="B140" s="4" t="s">
        <v>148</v>
      </c>
      <c r="C140" s="19">
        <v>0</v>
      </c>
      <c r="D140" s="9"/>
      <c r="E140" s="9"/>
      <c r="F140" s="9"/>
      <c r="G140" s="9"/>
      <c r="H140" s="9"/>
      <c r="I140" s="19">
        <v>0</v>
      </c>
      <c r="J140" s="19">
        <v>0</v>
      </c>
      <c r="K140" s="19">
        <v>0</v>
      </c>
      <c r="L140" s="19">
        <v>0</v>
      </c>
      <c r="M140" s="9"/>
      <c r="N140" s="9"/>
      <c r="O140" s="9"/>
      <c r="P140" s="2">
        <v>135</v>
      </c>
      <c r="Q140" s="2" t="b">
        <f t="shared" si="2"/>
        <v>1</v>
      </c>
    </row>
    <row r="141" spans="1:17" ht="46.5" customHeight="1" x14ac:dyDescent="0.25">
      <c r="A141" s="15">
        <v>136</v>
      </c>
      <c r="B141" s="4" t="s">
        <v>149</v>
      </c>
      <c r="C141" s="47">
        <v>61636.58</v>
      </c>
      <c r="D141" s="4"/>
      <c r="E141" s="4"/>
      <c r="F141" s="4"/>
      <c r="G141" s="4"/>
      <c r="H141" s="4"/>
      <c r="I141" s="47">
        <v>2831.56</v>
      </c>
      <c r="J141" s="47">
        <v>2956.15</v>
      </c>
      <c r="K141" s="47">
        <v>18251.259999999998</v>
      </c>
      <c r="L141" s="47">
        <v>37597.61</v>
      </c>
      <c r="M141" s="4"/>
      <c r="N141" s="4"/>
      <c r="O141" s="4"/>
      <c r="P141" s="2">
        <v>136</v>
      </c>
      <c r="Q141" s="2" t="b">
        <f t="shared" si="2"/>
        <v>1</v>
      </c>
    </row>
    <row r="142" spans="1:17" ht="37.35" customHeight="1" x14ac:dyDescent="0.25">
      <c r="A142" s="16">
        <v>137</v>
      </c>
      <c r="B142" s="4" t="s">
        <v>150</v>
      </c>
      <c r="C142" s="17">
        <v>1646285.48</v>
      </c>
      <c r="D142" s="4"/>
      <c r="E142" s="4"/>
      <c r="F142" s="4"/>
      <c r="G142" s="4"/>
      <c r="H142" s="4"/>
      <c r="I142" s="17">
        <v>75629.710000000006</v>
      </c>
      <c r="J142" s="17">
        <v>78957.42</v>
      </c>
      <c r="K142" s="17">
        <v>487483.12</v>
      </c>
      <c r="L142" s="17">
        <v>1004215.23</v>
      </c>
      <c r="M142" s="4"/>
      <c r="N142" s="4"/>
      <c r="O142" s="4"/>
      <c r="P142" s="2">
        <v>137</v>
      </c>
      <c r="Q142" s="2" t="b">
        <f t="shared" si="2"/>
        <v>1</v>
      </c>
    </row>
    <row r="143" spans="1:17" ht="46.5" customHeight="1" x14ac:dyDescent="0.25">
      <c r="A143" s="15">
        <v>138</v>
      </c>
      <c r="B143" s="4" t="s">
        <v>151</v>
      </c>
      <c r="C143" s="47">
        <v>67126.83</v>
      </c>
      <c r="D143" s="4"/>
      <c r="E143" s="4"/>
      <c r="F143" s="4"/>
      <c r="G143" s="4"/>
      <c r="H143" s="4"/>
      <c r="I143" s="47">
        <v>3083.78</v>
      </c>
      <c r="J143" s="47">
        <v>3219.47</v>
      </c>
      <c r="K143" s="47">
        <v>19876.990000000002</v>
      </c>
      <c r="L143" s="47">
        <v>40946.589999999997</v>
      </c>
      <c r="M143" s="4"/>
      <c r="N143" s="4"/>
      <c r="O143" s="4"/>
      <c r="P143" s="2">
        <v>138</v>
      </c>
      <c r="Q143" s="2" t="b">
        <f t="shared" si="2"/>
        <v>1</v>
      </c>
    </row>
    <row r="144" spans="1:17" ht="46.5" customHeight="1" x14ac:dyDescent="0.25">
      <c r="A144" s="15">
        <v>139</v>
      </c>
      <c r="B144" s="4" t="s">
        <v>152</v>
      </c>
      <c r="C144" s="47">
        <v>1076047.9099999999</v>
      </c>
      <c r="D144" s="4"/>
      <c r="E144" s="4"/>
      <c r="F144" s="4"/>
      <c r="G144" s="4"/>
      <c r="H144" s="4"/>
      <c r="I144" s="47">
        <v>49433.22</v>
      </c>
      <c r="J144" s="47">
        <v>51608.28</v>
      </c>
      <c r="K144" s="47">
        <v>318629.53999999998</v>
      </c>
      <c r="L144" s="47">
        <v>656376.86</v>
      </c>
      <c r="M144" s="4"/>
      <c r="N144" s="4"/>
      <c r="O144" s="4"/>
      <c r="P144" s="2">
        <v>139</v>
      </c>
      <c r="Q144" s="2" t="b">
        <f t="shared" si="2"/>
        <v>1</v>
      </c>
    </row>
    <row r="145" spans="1:17" ht="74.099999999999994" customHeight="1" x14ac:dyDescent="0.25">
      <c r="A145" s="16">
        <v>140</v>
      </c>
      <c r="B145" s="4" t="s">
        <v>153</v>
      </c>
      <c r="C145" s="17">
        <v>215209.58</v>
      </c>
      <c r="D145" s="4"/>
      <c r="E145" s="4"/>
      <c r="F145" s="4"/>
      <c r="G145" s="4"/>
      <c r="H145" s="4"/>
      <c r="I145" s="17">
        <v>9886.64</v>
      </c>
      <c r="J145" s="17">
        <v>10321.66</v>
      </c>
      <c r="K145" s="17">
        <v>63725.91</v>
      </c>
      <c r="L145" s="17">
        <v>131275.37</v>
      </c>
      <c r="M145" s="4"/>
      <c r="N145" s="4"/>
      <c r="O145" s="4"/>
      <c r="P145" s="2">
        <v>140</v>
      </c>
      <c r="Q145" s="2" t="b">
        <f t="shared" si="2"/>
        <v>1</v>
      </c>
    </row>
    <row r="146" spans="1:17" ht="83.45" customHeight="1" x14ac:dyDescent="0.25">
      <c r="A146" s="16">
        <v>141</v>
      </c>
      <c r="B146" s="4" t="s">
        <v>154</v>
      </c>
      <c r="C146" s="19">
        <v>0</v>
      </c>
      <c r="D146" s="4"/>
      <c r="E146" s="4"/>
      <c r="F146" s="4"/>
      <c r="G146" s="4"/>
      <c r="H146" s="4"/>
      <c r="I146" s="19">
        <v>0</v>
      </c>
      <c r="J146" s="19">
        <v>0</v>
      </c>
      <c r="K146" s="19">
        <v>0</v>
      </c>
      <c r="L146" s="19">
        <v>0</v>
      </c>
      <c r="M146" s="4"/>
      <c r="N146" s="4"/>
      <c r="O146" s="4"/>
      <c r="P146" s="2">
        <v>141</v>
      </c>
      <c r="Q146" s="2" t="b">
        <f t="shared" si="2"/>
        <v>1</v>
      </c>
    </row>
    <row r="147" spans="1:17" ht="22.5" customHeight="1" x14ac:dyDescent="0.25">
      <c r="A147" s="63">
        <v>143</v>
      </c>
      <c r="B147" s="71" t="s">
        <v>1116</v>
      </c>
      <c r="C147" s="55">
        <v>0</v>
      </c>
      <c r="D147" s="5"/>
      <c r="E147" s="5"/>
      <c r="F147" s="5"/>
      <c r="G147" s="5"/>
      <c r="H147" s="5"/>
      <c r="I147" s="55">
        <v>0</v>
      </c>
      <c r="J147" s="55">
        <v>0</v>
      </c>
      <c r="K147" s="55">
        <v>0</v>
      </c>
      <c r="L147" s="55">
        <v>0</v>
      </c>
      <c r="M147" s="5"/>
      <c r="N147" s="5"/>
      <c r="O147" s="5"/>
      <c r="P147" s="2">
        <v>143</v>
      </c>
      <c r="Q147" s="2" t="b">
        <f t="shared" si="2"/>
        <v>1</v>
      </c>
    </row>
    <row r="148" spans="1:17" ht="27.95" customHeight="1" x14ac:dyDescent="0.25">
      <c r="A148" s="16">
        <v>144</v>
      </c>
      <c r="B148" s="4" t="s">
        <v>155</v>
      </c>
      <c r="C148" s="37">
        <v>17258.240000000002</v>
      </c>
      <c r="D148" s="9"/>
      <c r="E148" s="9"/>
      <c r="F148" s="9"/>
      <c r="G148" s="9"/>
      <c r="H148" s="9"/>
      <c r="I148" s="23">
        <v>792.84</v>
      </c>
      <c r="J148" s="23">
        <v>827.72</v>
      </c>
      <c r="K148" s="17">
        <v>5110.3500000000004</v>
      </c>
      <c r="L148" s="17">
        <v>10527.33</v>
      </c>
      <c r="M148" s="9"/>
      <c r="N148" s="9"/>
      <c r="O148" s="9"/>
      <c r="P148" s="2">
        <v>144</v>
      </c>
      <c r="Q148" s="2" t="b">
        <f t="shared" ref="Q148:Q176" si="3">P148=A148</f>
        <v>1</v>
      </c>
    </row>
    <row r="149" spans="1:17" ht="37.35" customHeight="1" x14ac:dyDescent="0.25">
      <c r="A149" s="16">
        <v>145</v>
      </c>
      <c r="B149" s="4" t="s">
        <v>156</v>
      </c>
      <c r="C149" s="44">
        <v>5547.29</v>
      </c>
      <c r="D149" s="4"/>
      <c r="E149" s="4"/>
      <c r="F149" s="4"/>
      <c r="G149" s="4"/>
      <c r="H149" s="4"/>
      <c r="I149" s="23">
        <v>254.84</v>
      </c>
      <c r="J149" s="23">
        <v>266.05</v>
      </c>
      <c r="K149" s="17">
        <v>1642.61</v>
      </c>
      <c r="L149" s="17">
        <v>3383.78</v>
      </c>
      <c r="M149" s="4"/>
      <c r="N149" s="4"/>
      <c r="O149" s="4"/>
      <c r="P149" s="2">
        <v>145</v>
      </c>
      <c r="Q149" s="2" t="b">
        <f t="shared" si="3"/>
        <v>1</v>
      </c>
    </row>
    <row r="150" spans="1:17" ht="74.099999999999994" customHeight="1" x14ac:dyDescent="0.25">
      <c r="A150" s="16">
        <v>146</v>
      </c>
      <c r="B150" s="4" t="s">
        <v>157</v>
      </c>
      <c r="C150" s="44">
        <v>9861.85</v>
      </c>
      <c r="D150" s="4"/>
      <c r="E150" s="4"/>
      <c r="F150" s="4"/>
      <c r="G150" s="4"/>
      <c r="H150" s="4"/>
      <c r="I150" s="23">
        <v>453.05</v>
      </c>
      <c r="J150" s="23">
        <v>472.98</v>
      </c>
      <c r="K150" s="17">
        <v>2920.2</v>
      </c>
      <c r="L150" s="17">
        <v>6015.62</v>
      </c>
      <c r="M150" s="4"/>
      <c r="N150" s="4"/>
      <c r="O150" s="4"/>
      <c r="P150" s="2">
        <v>146</v>
      </c>
      <c r="Q150" s="2" t="b">
        <f t="shared" si="3"/>
        <v>1</v>
      </c>
    </row>
    <row r="151" spans="1:17" ht="74.25" customHeight="1" x14ac:dyDescent="0.25">
      <c r="A151" s="16">
        <v>147</v>
      </c>
      <c r="B151" s="4" t="s">
        <v>158</v>
      </c>
      <c r="C151" s="37">
        <v>10478.219999999999</v>
      </c>
      <c r="D151" s="4"/>
      <c r="E151" s="4"/>
      <c r="F151" s="4"/>
      <c r="G151" s="4"/>
      <c r="H151" s="4"/>
      <c r="I151" s="23">
        <v>481.37</v>
      </c>
      <c r="J151" s="23">
        <v>502.55</v>
      </c>
      <c r="K151" s="17">
        <v>3102.71</v>
      </c>
      <c r="L151" s="17">
        <v>6391.59</v>
      </c>
      <c r="M151" s="4"/>
      <c r="N151" s="4"/>
      <c r="O151" s="4"/>
      <c r="P151" s="2">
        <v>147</v>
      </c>
      <c r="Q151" s="2" t="b">
        <f t="shared" si="3"/>
        <v>1</v>
      </c>
    </row>
    <row r="152" spans="1:17" ht="74.099999999999994" customHeight="1" x14ac:dyDescent="0.25">
      <c r="A152" s="16">
        <v>148</v>
      </c>
      <c r="B152" s="4" t="s">
        <v>159</v>
      </c>
      <c r="C152" s="37">
        <v>10478.219999999999</v>
      </c>
      <c r="D152" s="4"/>
      <c r="E152" s="4"/>
      <c r="F152" s="4"/>
      <c r="G152" s="4"/>
      <c r="H152" s="4"/>
      <c r="I152" s="23">
        <v>481.37</v>
      </c>
      <c r="J152" s="23">
        <v>502.55</v>
      </c>
      <c r="K152" s="17">
        <v>3102.71</v>
      </c>
      <c r="L152" s="17">
        <v>6391.59</v>
      </c>
      <c r="M152" s="4"/>
      <c r="N152" s="4"/>
      <c r="O152" s="4"/>
      <c r="P152" s="2">
        <v>148</v>
      </c>
      <c r="Q152" s="2" t="b">
        <f t="shared" si="3"/>
        <v>1</v>
      </c>
    </row>
    <row r="153" spans="1:17" ht="55.7" customHeight="1" x14ac:dyDescent="0.25">
      <c r="A153" s="16">
        <v>149</v>
      </c>
      <c r="B153" s="4" t="s">
        <v>160</v>
      </c>
      <c r="C153" s="44">
        <v>5127.5</v>
      </c>
      <c r="D153" s="4"/>
      <c r="E153" s="4"/>
      <c r="F153" s="4"/>
      <c r="G153" s="4"/>
      <c r="H153" s="4"/>
      <c r="I153" s="23">
        <v>235.56</v>
      </c>
      <c r="J153" s="23">
        <v>245.92</v>
      </c>
      <c r="K153" s="17">
        <v>1518.31</v>
      </c>
      <c r="L153" s="17">
        <v>3127.71</v>
      </c>
      <c r="M153" s="4"/>
      <c r="N153" s="4"/>
      <c r="O153" s="4"/>
      <c r="P153" s="2">
        <v>149</v>
      </c>
      <c r="Q153" s="2" t="b">
        <f t="shared" si="3"/>
        <v>1</v>
      </c>
    </row>
    <row r="154" spans="1:17" ht="44.25" customHeight="1" x14ac:dyDescent="0.25">
      <c r="A154" s="63">
        <v>150</v>
      </c>
      <c r="B154" s="71" t="s">
        <v>1117</v>
      </c>
      <c r="C154" s="48">
        <v>7396.39</v>
      </c>
      <c r="D154" s="8"/>
      <c r="E154" s="8"/>
      <c r="F154" s="8"/>
      <c r="G154" s="8"/>
      <c r="H154" s="8"/>
      <c r="I154" s="49">
        <v>339.79</v>
      </c>
      <c r="J154" s="49">
        <v>354.74</v>
      </c>
      <c r="K154" s="36">
        <v>2190.15</v>
      </c>
      <c r="L154" s="36">
        <v>4511.71</v>
      </c>
      <c r="M154" s="8"/>
      <c r="N154" s="8"/>
      <c r="O154" s="8"/>
      <c r="P154" s="2">
        <v>150</v>
      </c>
      <c r="Q154" s="2" t="b">
        <f t="shared" si="3"/>
        <v>1</v>
      </c>
    </row>
    <row r="155" spans="1:17" ht="83.25" customHeight="1" x14ac:dyDescent="0.25">
      <c r="A155" s="16">
        <v>151</v>
      </c>
      <c r="B155" s="4" t="s">
        <v>161</v>
      </c>
      <c r="C155" s="17">
        <v>8629.1200000000008</v>
      </c>
      <c r="D155" s="4"/>
      <c r="E155" s="4"/>
      <c r="F155" s="4"/>
      <c r="G155" s="4"/>
      <c r="H155" s="4"/>
      <c r="I155" s="31">
        <v>396.42</v>
      </c>
      <c r="J155" s="23">
        <v>413.86</v>
      </c>
      <c r="K155" s="17">
        <v>2555.1799999999998</v>
      </c>
      <c r="L155" s="17">
        <v>5263.66</v>
      </c>
      <c r="M155" s="4"/>
      <c r="N155" s="4"/>
      <c r="O155" s="4"/>
      <c r="P155" s="2">
        <v>151</v>
      </c>
      <c r="Q155" s="2" t="b">
        <f t="shared" si="3"/>
        <v>1</v>
      </c>
    </row>
    <row r="156" spans="1:17" ht="37.35" customHeight="1" x14ac:dyDescent="0.25">
      <c r="A156" s="16">
        <v>152</v>
      </c>
      <c r="B156" s="4" t="s">
        <v>162</v>
      </c>
      <c r="C156" s="17">
        <v>43145.61</v>
      </c>
      <c r="D156" s="4"/>
      <c r="E156" s="4"/>
      <c r="F156" s="4"/>
      <c r="G156" s="4"/>
      <c r="H156" s="4"/>
      <c r="I156" s="30">
        <v>1982.09</v>
      </c>
      <c r="J156" s="37">
        <v>2069.3000000000002</v>
      </c>
      <c r="K156" s="17">
        <v>12775.89</v>
      </c>
      <c r="L156" s="17">
        <v>26318.32</v>
      </c>
      <c r="M156" s="4"/>
      <c r="N156" s="4"/>
      <c r="O156" s="4"/>
      <c r="P156" s="2">
        <v>152</v>
      </c>
      <c r="Q156" s="2" t="b">
        <f t="shared" si="3"/>
        <v>1</v>
      </c>
    </row>
    <row r="157" spans="1:17" ht="46.5" customHeight="1" x14ac:dyDescent="0.25">
      <c r="A157" s="15">
        <v>153</v>
      </c>
      <c r="B157" s="4" t="s">
        <v>163</v>
      </c>
      <c r="C157" s="18">
        <v>0</v>
      </c>
      <c r="D157" s="4"/>
      <c r="E157" s="4"/>
      <c r="F157" s="4"/>
      <c r="G157" s="4"/>
      <c r="H157" s="4"/>
      <c r="I157" s="54">
        <v>0</v>
      </c>
      <c r="J157" s="54">
        <v>0</v>
      </c>
      <c r="K157" s="18">
        <v>0</v>
      </c>
      <c r="L157" s="18">
        <v>0</v>
      </c>
      <c r="M157" s="4"/>
      <c r="N157" s="4"/>
      <c r="O157" s="4"/>
      <c r="P157" s="2">
        <v>153</v>
      </c>
      <c r="Q157" s="2" t="b">
        <f t="shared" si="3"/>
        <v>1</v>
      </c>
    </row>
    <row r="158" spans="1:17" ht="111" customHeight="1" x14ac:dyDescent="0.25">
      <c r="A158" s="16">
        <v>154</v>
      </c>
      <c r="B158" s="4" t="s">
        <v>164</v>
      </c>
      <c r="C158" s="19">
        <v>0</v>
      </c>
      <c r="D158" s="4"/>
      <c r="E158" s="4"/>
      <c r="F158" s="4"/>
      <c r="G158" s="4"/>
      <c r="H158" s="4"/>
      <c r="I158" s="64">
        <v>0</v>
      </c>
      <c r="J158" s="64">
        <v>0</v>
      </c>
      <c r="K158" s="19">
        <v>0</v>
      </c>
      <c r="L158" s="19">
        <v>0</v>
      </c>
      <c r="M158" s="4"/>
      <c r="N158" s="4"/>
      <c r="O158" s="4"/>
      <c r="P158" s="2">
        <v>154</v>
      </c>
      <c r="Q158" s="2" t="b">
        <f t="shared" si="3"/>
        <v>1</v>
      </c>
    </row>
    <row r="159" spans="1:17" ht="83.45" customHeight="1" x14ac:dyDescent="0.25">
      <c r="A159" s="20">
        <v>155</v>
      </c>
      <c r="B159" s="71" t="s">
        <v>1118</v>
      </c>
      <c r="C159" s="25">
        <v>0</v>
      </c>
      <c r="D159" s="207"/>
      <c r="E159" s="207"/>
      <c r="F159" s="207"/>
      <c r="G159" s="207"/>
      <c r="H159" s="207"/>
      <c r="I159" s="209">
        <v>0</v>
      </c>
      <c r="J159" s="209">
        <v>0</v>
      </c>
      <c r="K159" s="25">
        <v>0</v>
      </c>
      <c r="L159" s="25">
        <v>0</v>
      </c>
      <c r="M159" s="207"/>
      <c r="N159" s="207"/>
      <c r="O159" s="207"/>
      <c r="P159" s="2">
        <v>155</v>
      </c>
      <c r="Q159" s="2" t="b">
        <f t="shared" si="3"/>
        <v>1</v>
      </c>
    </row>
    <row r="160" spans="1:17" ht="46.5" customHeight="1" x14ac:dyDescent="0.25">
      <c r="A160" s="15">
        <v>156</v>
      </c>
      <c r="B160" s="4" t="s">
        <v>165</v>
      </c>
      <c r="C160" s="18">
        <v>0</v>
      </c>
      <c r="D160" s="4"/>
      <c r="E160" s="4"/>
      <c r="F160" s="4"/>
      <c r="G160" s="4"/>
      <c r="H160" s="4"/>
      <c r="I160" s="18">
        <v>0</v>
      </c>
      <c r="J160" s="18">
        <v>0</v>
      </c>
      <c r="K160" s="18">
        <v>0</v>
      </c>
      <c r="L160" s="18">
        <v>0</v>
      </c>
      <c r="M160" s="4"/>
      <c r="N160" s="4"/>
      <c r="O160" s="4"/>
      <c r="P160" s="2">
        <v>156</v>
      </c>
      <c r="Q160" s="2" t="b">
        <f t="shared" si="3"/>
        <v>1</v>
      </c>
    </row>
    <row r="161" spans="1:17" ht="46.5" customHeight="1" x14ac:dyDescent="0.25">
      <c r="A161" s="15">
        <v>157</v>
      </c>
      <c r="B161" s="4" t="s">
        <v>166</v>
      </c>
      <c r="C161" s="47">
        <v>195645.07</v>
      </c>
      <c r="D161" s="4"/>
      <c r="E161" s="4"/>
      <c r="F161" s="4"/>
      <c r="G161" s="4"/>
      <c r="H161" s="4"/>
      <c r="I161" s="47">
        <v>8987.86</v>
      </c>
      <c r="J161" s="47">
        <v>9383.32</v>
      </c>
      <c r="K161" s="47">
        <v>57932.639999999999</v>
      </c>
      <c r="L161" s="47">
        <v>119341.25</v>
      </c>
      <c r="M161" s="4"/>
      <c r="N161" s="4"/>
      <c r="O161" s="4"/>
      <c r="P161" s="2">
        <v>157</v>
      </c>
      <c r="Q161" s="2" t="b">
        <f t="shared" si="3"/>
        <v>1</v>
      </c>
    </row>
    <row r="162" spans="1:17" ht="27.95" customHeight="1" x14ac:dyDescent="0.25">
      <c r="A162" s="16">
        <v>158</v>
      </c>
      <c r="B162" s="4" t="s">
        <v>167</v>
      </c>
      <c r="C162" s="17">
        <v>30818.29</v>
      </c>
      <c r="D162" s="9"/>
      <c r="E162" s="9"/>
      <c r="F162" s="9"/>
      <c r="G162" s="9"/>
      <c r="H162" s="9"/>
      <c r="I162" s="17">
        <v>1415.78</v>
      </c>
      <c r="J162" s="17">
        <v>1478.07</v>
      </c>
      <c r="K162" s="17">
        <v>9125.6299999999992</v>
      </c>
      <c r="L162" s="17">
        <v>18798.8</v>
      </c>
      <c r="M162" s="9"/>
      <c r="N162" s="9"/>
      <c r="O162" s="9"/>
      <c r="P162" s="2">
        <v>158</v>
      </c>
      <c r="Q162" s="2" t="b">
        <f t="shared" si="3"/>
        <v>1</v>
      </c>
    </row>
    <row r="163" spans="1:17" ht="55.7" customHeight="1" x14ac:dyDescent="0.25">
      <c r="A163" s="16">
        <v>159</v>
      </c>
      <c r="B163" s="4" t="s">
        <v>168</v>
      </c>
      <c r="C163" s="17">
        <v>626064.24</v>
      </c>
      <c r="D163" s="4"/>
      <c r="E163" s="4"/>
      <c r="F163" s="4"/>
      <c r="G163" s="4"/>
      <c r="H163" s="4"/>
      <c r="I163" s="17">
        <v>28761.15</v>
      </c>
      <c r="J163" s="17">
        <v>30026.639999999999</v>
      </c>
      <c r="K163" s="17">
        <v>185384.46</v>
      </c>
      <c r="L163" s="17">
        <v>381891.99</v>
      </c>
      <c r="M163" s="4"/>
      <c r="N163" s="4"/>
      <c r="O163" s="4"/>
      <c r="P163" s="2">
        <v>159</v>
      </c>
      <c r="Q163" s="2" t="b">
        <f t="shared" si="3"/>
        <v>1</v>
      </c>
    </row>
    <row r="164" spans="1:17" ht="55.7" customHeight="1" x14ac:dyDescent="0.25">
      <c r="A164" s="16">
        <v>160</v>
      </c>
      <c r="B164" s="4" t="s">
        <v>169</v>
      </c>
      <c r="C164" s="17">
        <v>40063.78</v>
      </c>
      <c r="D164" s="4"/>
      <c r="E164" s="4"/>
      <c r="F164" s="4"/>
      <c r="G164" s="4"/>
      <c r="H164" s="4"/>
      <c r="I164" s="17">
        <v>1840.51</v>
      </c>
      <c r="J164" s="17">
        <v>1921.5</v>
      </c>
      <c r="K164" s="17">
        <v>11863.32</v>
      </c>
      <c r="L164" s="17">
        <v>24438.44</v>
      </c>
      <c r="M164" s="4"/>
      <c r="N164" s="4"/>
      <c r="O164" s="4"/>
      <c r="P164" s="2">
        <v>160</v>
      </c>
      <c r="Q164" s="2" t="b">
        <f t="shared" si="3"/>
        <v>1</v>
      </c>
    </row>
    <row r="165" spans="1:17" ht="27.95" customHeight="1" x14ac:dyDescent="0.25">
      <c r="A165" s="16">
        <v>161</v>
      </c>
      <c r="B165" s="4" t="s">
        <v>170</v>
      </c>
      <c r="C165" s="17">
        <v>36981.949999999997</v>
      </c>
      <c r="D165" s="9"/>
      <c r="E165" s="9"/>
      <c r="F165" s="9"/>
      <c r="G165" s="9"/>
      <c r="H165" s="9"/>
      <c r="I165" s="17">
        <v>1698.94</v>
      </c>
      <c r="J165" s="17">
        <v>1773.69</v>
      </c>
      <c r="K165" s="17">
        <v>10950.76</v>
      </c>
      <c r="L165" s="17">
        <v>22558.560000000001</v>
      </c>
      <c r="M165" s="9"/>
      <c r="N165" s="9"/>
      <c r="O165" s="9"/>
      <c r="P165" s="2">
        <v>161</v>
      </c>
      <c r="Q165" s="2" t="b">
        <f t="shared" si="3"/>
        <v>1</v>
      </c>
    </row>
    <row r="166" spans="1:17" ht="46.5" customHeight="1" x14ac:dyDescent="0.25">
      <c r="A166" s="15">
        <v>163</v>
      </c>
      <c r="B166" s="4" t="s">
        <v>171</v>
      </c>
      <c r="C166" s="47">
        <v>24654.63</v>
      </c>
      <c r="D166" s="4"/>
      <c r="E166" s="4"/>
      <c r="F166" s="4"/>
      <c r="G166" s="4"/>
      <c r="H166" s="4"/>
      <c r="I166" s="47">
        <v>1132.6199999999999</v>
      </c>
      <c r="J166" s="47">
        <v>1182.46</v>
      </c>
      <c r="K166" s="47">
        <v>7300.51</v>
      </c>
      <c r="L166" s="47">
        <v>15039.04</v>
      </c>
      <c r="M166" s="4"/>
      <c r="N166" s="4"/>
      <c r="O166" s="4"/>
      <c r="P166" s="2">
        <v>163</v>
      </c>
      <c r="Q166" s="2" t="b">
        <f t="shared" si="3"/>
        <v>1</v>
      </c>
    </row>
    <row r="167" spans="1:17" ht="37.35" customHeight="1" x14ac:dyDescent="0.25">
      <c r="A167" s="20">
        <v>164</v>
      </c>
      <c r="B167" s="71" t="s">
        <v>1119</v>
      </c>
      <c r="C167" s="21">
        <v>43145.61</v>
      </c>
      <c r="D167" s="207"/>
      <c r="E167" s="207"/>
      <c r="F167" s="207"/>
      <c r="G167" s="207"/>
      <c r="H167" s="207"/>
      <c r="I167" s="21">
        <v>1982.09</v>
      </c>
      <c r="J167" s="21">
        <v>2069.3000000000002</v>
      </c>
      <c r="K167" s="21">
        <v>12775.89</v>
      </c>
      <c r="L167" s="21">
        <v>26318.32</v>
      </c>
      <c r="M167" s="207"/>
      <c r="N167" s="207"/>
      <c r="O167" s="207"/>
      <c r="P167" s="2">
        <v>164</v>
      </c>
      <c r="Q167" s="2" t="b">
        <f t="shared" si="3"/>
        <v>1</v>
      </c>
    </row>
    <row r="168" spans="1:17" ht="46.5" customHeight="1" x14ac:dyDescent="0.25">
      <c r="A168" s="15">
        <v>165</v>
      </c>
      <c r="B168" s="4" t="s">
        <v>172</v>
      </c>
      <c r="C168" s="45">
        <v>73963.899999999994</v>
      </c>
      <c r="D168" s="4"/>
      <c r="E168" s="4"/>
      <c r="F168" s="4"/>
      <c r="G168" s="4"/>
      <c r="H168" s="4"/>
      <c r="I168" s="47">
        <v>3397.87</v>
      </c>
      <c r="J168" s="47">
        <v>3547.38</v>
      </c>
      <c r="K168" s="47">
        <v>21901.52</v>
      </c>
      <c r="L168" s="47">
        <v>45117.13</v>
      </c>
      <c r="M168" s="4"/>
      <c r="N168" s="4"/>
      <c r="O168" s="4"/>
      <c r="P168" s="2">
        <v>165</v>
      </c>
      <c r="Q168" s="2" t="b">
        <f t="shared" si="3"/>
        <v>1</v>
      </c>
    </row>
    <row r="169" spans="1:17" ht="65.099999999999994" customHeight="1" x14ac:dyDescent="0.25">
      <c r="A169" s="16">
        <v>166</v>
      </c>
      <c r="B169" s="4" t="s">
        <v>173</v>
      </c>
      <c r="C169" s="37">
        <v>234774.09</v>
      </c>
      <c r="D169" s="4"/>
      <c r="E169" s="4"/>
      <c r="F169" s="4"/>
      <c r="G169" s="4"/>
      <c r="H169" s="4"/>
      <c r="I169" s="17">
        <v>10785.43</v>
      </c>
      <c r="J169" s="17">
        <v>11259.99</v>
      </c>
      <c r="K169" s="17">
        <v>69519.17</v>
      </c>
      <c r="L169" s="17">
        <v>143209.5</v>
      </c>
      <c r="M169" s="4"/>
      <c r="N169" s="4"/>
      <c r="O169" s="4"/>
      <c r="P169" s="2">
        <v>166</v>
      </c>
      <c r="Q169" s="2" t="b">
        <f t="shared" si="3"/>
        <v>1</v>
      </c>
    </row>
    <row r="170" spans="1:17" ht="65.099999999999994" customHeight="1" x14ac:dyDescent="0.25">
      <c r="A170" s="16">
        <v>167</v>
      </c>
      <c r="B170" s="4" t="s">
        <v>174</v>
      </c>
      <c r="C170" s="37">
        <v>117387.04</v>
      </c>
      <c r="D170" s="4"/>
      <c r="E170" s="4"/>
      <c r="F170" s="4"/>
      <c r="G170" s="4"/>
      <c r="H170" s="4"/>
      <c r="I170" s="17">
        <v>5392.72</v>
      </c>
      <c r="J170" s="17">
        <v>5629.99</v>
      </c>
      <c r="K170" s="17">
        <v>34759.589999999997</v>
      </c>
      <c r="L170" s="17">
        <v>71604.75</v>
      </c>
      <c r="M170" s="4"/>
      <c r="N170" s="4"/>
      <c r="O170" s="4"/>
      <c r="P170" s="2">
        <v>167</v>
      </c>
      <c r="Q170" s="2" t="b">
        <f t="shared" si="3"/>
        <v>1</v>
      </c>
    </row>
    <row r="171" spans="1:17" ht="55.7" customHeight="1" x14ac:dyDescent="0.25">
      <c r="A171" s="16">
        <v>168</v>
      </c>
      <c r="B171" s="4" t="s">
        <v>175</v>
      </c>
      <c r="C171" s="37">
        <v>78258.03</v>
      </c>
      <c r="D171" s="4"/>
      <c r="E171" s="4"/>
      <c r="F171" s="4"/>
      <c r="G171" s="4"/>
      <c r="H171" s="4"/>
      <c r="I171" s="17">
        <v>3595.14</v>
      </c>
      <c r="J171" s="17">
        <v>3753.33</v>
      </c>
      <c r="K171" s="17">
        <v>23173.06</v>
      </c>
      <c r="L171" s="17">
        <v>47736.5</v>
      </c>
      <c r="M171" s="4"/>
      <c r="N171" s="4"/>
      <c r="O171" s="4"/>
      <c r="P171" s="2">
        <v>168</v>
      </c>
      <c r="Q171" s="2" t="b">
        <f t="shared" si="3"/>
        <v>1</v>
      </c>
    </row>
    <row r="172" spans="1:17" ht="37.35" customHeight="1" x14ac:dyDescent="0.25">
      <c r="A172" s="16">
        <v>169</v>
      </c>
      <c r="B172" s="4" t="s">
        <v>176</v>
      </c>
      <c r="C172" s="37">
        <v>587359.75</v>
      </c>
      <c r="D172" s="4"/>
      <c r="E172" s="4"/>
      <c r="F172" s="4"/>
      <c r="G172" s="4"/>
      <c r="H172" s="4"/>
      <c r="I172" s="17">
        <v>26983.08</v>
      </c>
      <c r="J172" s="17">
        <v>28170.33</v>
      </c>
      <c r="K172" s="17">
        <v>173923.64</v>
      </c>
      <c r="L172" s="17">
        <v>358282.7</v>
      </c>
      <c r="M172" s="4"/>
      <c r="N172" s="4"/>
      <c r="O172" s="4"/>
      <c r="P172" s="2">
        <v>169</v>
      </c>
      <c r="Q172" s="2" t="b">
        <f t="shared" si="3"/>
        <v>1</v>
      </c>
    </row>
    <row r="173" spans="1:17" ht="92.45" customHeight="1" x14ac:dyDescent="0.25">
      <c r="A173" s="16">
        <v>170</v>
      </c>
      <c r="B173" s="4" t="s">
        <v>177</v>
      </c>
      <c r="C173" s="37">
        <v>55472.92</v>
      </c>
      <c r="D173" s="4"/>
      <c r="E173" s="4"/>
      <c r="F173" s="4"/>
      <c r="G173" s="4"/>
      <c r="H173" s="4"/>
      <c r="I173" s="17">
        <v>2548.4</v>
      </c>
      <c r="J173" s="17">
        <v>2660.53</v>
      </c>
      <c r="K173" s="17">
        <v>16426.14</v>
      </c>
      <c r="L173" s="17">
        <v>33837.839999999997</v>
      </c>
      <c r="M173" s="4"/>
      <c r="N173" s="4"/>
      <c r="O173" s="4"/>
      <c r="P173" s="2">
        <v>170</v>
      </c>
      <c r="Q173" s="2" t="b">
        <f t="shared" si="3"/>
        <v>1</v>
      </c>
    </row>
    <row r="174" spans="1:17" ht="18.95" customHeight="1" x14ac:dyDescent="0.25">
      <c r="A174" s="63">
        <v>171</v>
      </c>
      <c r="B174" s="71" t="s">
        <v>1120</v>
      </c>
      <c r="C174" s="56">
        <v>486669.51</v>
      </c>
      <c r="D174" s="5"/>
      <c r="E174" s="5"/>
      <c r="F174" s="5"/>
      <c r="G174" s="5"/>
      <c r="H174" s="5"/>
      <c r="I174" s="36">
        <v>22357.41</v>
      </c>
      <c r="J174" s="36">
        <v>23341.13</v>
      </c>
      <c r="K174" s="36">
        <v>144108.16</v>
      </c>
      <c r="L174" s="36">
        <v>296862.81</v>
      </c>
      <c r="M174" s="5"/>
      <c r="N174" s="5"/>
      <c r="O174" s="5"/>
      <c r="P174" s="2">
        <v>171</v>
      </c>
      <c r="Q174" s="2" t="b">
        <f t="shared" si="3"/>
        <v>1</v>
      </c>
    </row>
    <row r="175" spans="1:17" ht="65.099999999999994" customHeight="1" x14ac:dyDescent="0.25">
      <c r="A175" s="16">
        <v>172</v>
      </c>
      <c r="B175" s="4" t="s">
        <v>178</v>
      </c>
      <c r="C175" s="17">
        <v>100690.24000000001</v>
      </c>
      <c r="D175" s="4"/>
      <c r="E175" s="4"/>
      <c r="F175" s="4"/>
      <c r="G175" s="4"/>
      <c r="H175" s="4"/>
      <c r="I175" s="17">
        <v>4625.67</v>
      </c>
      <c r="J175" s="17">
        <v>4829.2</v>
      </c>
      <c r="K175" s="17">
        <v>29815.48</v>
      </c>
      <c r="L175" s="17">
        <v>61419.89</v>
      </c>
      <c r="M175" s="4"/>
      <c r="N175" s="4"/>
      <c r="O175" s="4"/>
      <c r="P175" s="2">
        <v>172</v>
      </c>
      <c r="Q175" s="2" t="b">
        <f t="shared" si="3"/>
        <v>1</v>
      </c>
    </row>
    <row r="176" spans="1:17" ht="147.75" customHeight="1" x14ac:dyDescent="0.25">
      <c r="A176" s="16">
        <v>174</v>
      </c>
      <c r="B176" s="4" t="s">
        <v>179</v>
      </c>
      <c r="C176" s="19">
        <v>0</v>
      </c>
      <c r="D176" s="4"/>
      <c r="E176" s="4"/>
      <c r="F176" s="4"/>
      <c r="G176" s="4"/>
      <c r="H176" s="4"/>
      <c r="I176" s="19">
        <v>0</v>
      </c>
      <c r="J176" s="19">
        <v>0</v>
      </c>
      <c r="K176" s="19">
        <v>0</v>
      </c>
      <c r="L176" s="19">
        <v>0</v>
      </c>
      <c r="M176" s="4"/>
      <c r="N176" s="4"/>
      <c r="O176" s="4"/>
      <c r="P176" s="2">
        <v>174</v>
      </c>
      <c r="Q176" s="2" t="b">
        <f t="shared" si="3"/>
        <v>1</v>
      </c>
    </row>
    <row r="177" spans="1:17" ht="55.7" customHeight="1" x14ac:dyDescent="0.25">
      <c r="A177" s="16">
        <v>175</v>
      </c>
      <c r="B177" s="4" t="s">
        <v>180</v>
      </c>
      <c r="C177" s="17">
        <v>503451.22</v>
      </c>
      <c r="D177" s="4"/>
      <c r="E177" s="4"/>
      <c r="F177" s="4"/>
      <c r="G177" s="4"/>
      <c r="H177" s="4"/>
      <c r="I177" s="17">
        <v>23128.35</v>
      </c>
      <c r="J177" s="17">
        <v>24146</v>
      </c>
      <c r="K177" s="17">
        <v>149077.41</v>
      </c>
      <c r="L177" s="17">
        <v>307099.46000000002</v>
      </c>
      <c r="M177" s="4"/>
      <c r="N177" s="4"/>
      <c r="O177" s="4"/>
      <c r="P177" s="2">
        <v>175</v>
      </c>
      <c r="Q177" s="2" t="b">
        <f>P177=A177</f>
        <v>1</v>
      </c>
    </row>
    <row r="178" spans="1:17" ht="64.7" customHeight="1" x14ac:dyDescent="0.25">
      <c r="A178" s="16">
        <v>177</v>
      </c>
      <c r="B178" s="4" t="s">
        <v>181</v>
      </c>
      <c r="C178" s="19">
        <v>0</v>
      </c>
      <c r="D178" s="4"/>
      <c r="E178" s="4"/>
      <c r="F178" s="4"/>
      <c r="G178" s="4"/>
      <c r="H178" s="4"/>
      <c r="I178" s="19">
        <v>0</v>
      </c>
      <c r="J178" s="19">
        <v>0</v>
      </c>
      <c r="K178" s="19">
        <v>0</v>
      </c>
      <c r="L178" s="19">
        <v>0</v>
      </c>
      <c r="M178" s="4"/>
      <c r="N178" s="4"/>
      <c r="O178" s="4"/>
      <c r="P178" s="2">
        <v>177</v>
      </c>
      <c r="Q178" s="2" t="b">
        <f t="shared" ref="Q178:Q241" si="4">P178=A178</f>
        <v>1</v>
      </c>
    </row>
    <row r="179" spans="1:17" ht="28.35" customHeight="1" x14ac:dyDescent="0.25">
      <c r="A179" s="20">
        <v>178</v>
      </c>
      <c r="B179" s="71" t="s">
        <v>1121</v>
      </c>
      <c r="C179" s="21">
        <v>721147.98</v>
      </c>
      <c r="D179" s="5"/>
      <c r="E179" s="5"/>
      <c r="F179" s="5"/>
      <c r="G179" s="5"/>
      <c r="H179" s="5"/>
      <c r="I179" s="21">
        <v>33129.26</v>
      </c>
      <c r="J179" s="21">
        <v>34586.94</v>
      </c>
      <c r="K179" s="21">
        <v>213539.8</v>
      </c>
      <c r="L179" s="21">
        <v>439891.98</v>
      </c>
      <c r="M179" s="5"/>
      <c r="N179" s="5"/>
      <c r="O179" s="5"/>
      <c r="P179" s="2">
        <v>178</v>
      </c>
      <c r="Q179" s="2" t="b">
        <f t="shared" si="4"/>
        <v>1</v>
      </c>
    </row>
    <row r="180" spans="1:17" ht="11.25" customHeight="1" x14ac:dyDescent="0.25">
      <c r="A180" s="529" t="s">
        <v>182</v>
      </c>
      <c r="B180" s="525"/>
      <c r="C180" s="525"/>
      <c r="D180" s="525"/>
      <c r="E180" s="525"/>
      <c r="F180" s="525"/>
      <c r="G180" s="525"/>
      <c r="H180" s="525"/>
      <c r="I180" s="525"/>
      <c r="J180" s="525"/>
      <c r="K180" s="525"/>
      <c r="L180" s="525"/>
      <c r="M180" s="525"/>
      <c r="N180" s="525"/>
      <c r="O180" s="526"/>
    </row>
    <row r="181" spans="1:17" ht="27.95" customHeight="1" x14ac:dyDescent="0.25">
      <c r="A181" s="16">
        <v>179</v>
      </c>
      <c r="B181" s="4" t="s">
        <v>183</v>
      </c>
      <c r="C181" s="17">
        <v>6780.02</v>
      </c>
      <c r="D181" s="9"/>
      <c r="E181" s="9"/>
      <c r="F181" s="9"/>
      <c r="G181" s="9"/>
      <c r="H181" s="9"/>
      <c r="I181" s="19">
        <v>311.47000000000003</v>
      </c>
      <c r="J181" s="19">
        <v>325.18</v>
      </c>
      <c r="K181" s="17">
        <v>2007.64</v>
      </c>
      <c r="L181" s="17">
        <v>4135.74</v>
      </c>
      <c r="M181" s="9"/>
      <c r="N181" s="9"/>
      <c r="O181" s="9"/>
      <c r="P181" s="2">
        <v>179</v>
      </c>
      <c r="Q181" s="2" t="b">
        <f t="shared" si="4"/>
        <v>1</v>
      </c>
    </row>
    <row r="182" spans="1:17" ht="27.95" customHeight="1" x14ac:dyDescent="0.25">
      <c r="A182" s="16">
        <v>180</v>
      </c>
      <c r="B182" s="4" t="s">
        <v>184</v>
      </c>
      <c r="C182" s="17">
        <v>1459.29</v>
      </c>
      <c r="D182" s="9"/>
      <c r="E182" s="9"/>
      <c r="F182" s="9"/>
      <c r="G182" s="9"/>
      <c r="H182" s="9"/>
      <c r="I182" s="19">
        <v>67.040000000000006</v>
      </c>
      <c r="J182" s="19">
        <v>69.989999999999995</v>
      </c>
      <c r="K182" s="19">
        <v>432.11</v>
      </c>
      <c r="L182" s="19">
        <v>890.15</v>
      </c>
      <c r="M182" s="9"/>
      <c r="N182" s="9"/>
      <c r="O182" s="9"/>
      <c r="P182" s="2">
        <v>180</v>
      </c>
      <c r="Q182" s="2" t="b">
        <f t="shared" si="4"/>
        <v>1</v>
      </c>
    </row>
    <row r="183" spans="1:17" ht="46.5" customHeight="1" x14ac:dyDescent="0.25">
      <c r="A183" s="15">
        <v>181</v>
      </c>
      <c r="B183" s="4" t="s">
        <v>185</v>
      </c>
      <c r="C183" s="65">
        <v>333261686</v>
      </c>
      <c r="D183" s="4"/>
      <c r="E183" s="4"/>
      <c r="F183" s="4"/>
      <c r="G183" s="4"/>
      <c r="H183" s="4"/>
      <c r="I183" s="65">
        <v>15309912</v>
      </c>
      <c r="J183" s="65">
        <v>15983548</v>
      </c>
      <c r="K183" s="65">
        <v>98682427</v>
      </c>
      <c r="L183" s="65">
        <v>203285799</v>
      </c>
      <c r="M183" s="4"/>
      <c r="N183" s="4"/>
      <c r="O183" s="4"/>
      <c r="P183" s="2">
        <v>181</v>
      </c>
      <c r="Q183" s="2" t="b">
        <f t="shared" si="4"/>
        <v>1</v>
      </c>
    </row>
    <row r="184" spans="1:17" ht="46.5" customHeight="1" x14ac:dyDescent="0.25">
      <c r="A184" s="15">
        <v>182</v>
      </c>
      <c r="B184" s="4" t="s">
        <v>186</v>
      </c>
      <c r="C184" s="47">
        <v>83908.54</v>
      </c>
      <c r="D184" s="4"/>
      <c r="E184" s="4"/>
      <c r="F184" s="4"/>
      <c r="G184" s="4"/>
      <c r="H184" s="4"/>
      <c r="I184" s="47">
        <v>3854.73</v>
      </c>
      <c r="J184" s="47">
        <v>4024.33</v>
      </c>
      <c r="K184" s="47">
        <v>24846.23</v>
      </c>
      <c r="L184" s="47">
        <v>51183.24</v>
      </c>
      <c r="M184" s="4"/>
      <c r="N184" s="4"/>
      <c r="O184" s="4"/>
      <c r="P184" s="2">
        <v>182</v>
      </c>
      <c r="Q184" s="2" t="b">
        <f t="shared" si="4"/>
        <v>1</v>
      </c>
    </row>
    <row r="185" spans="1:17" ht="37.35" customHeight="1" x14ac:dyDescent="0.25">
      <c r="A185" s="16">
        <v>183</v>
      </c>
      <c r="B185" s="4" t="s">
        <v>187</v>
      </c>
      <c r="C185" s="17">
        <v>23421.9</v>
      </c>
      <c r="D185" s="4"/>
      <c r="E185" s="4"/>
      <c r="F185" s="4"/>
      <c r="G185" s="4"/>
      <c r="H185" s="4"/>
      <c r="I185" s="17">
        <v>1075.99</v>
      </c>
      <c r="J185" s="17">
        <v>1123.3399999999999</v>
      </c>
      <c r="K185" s="17">
        <v>6935.48</v>
      </c>
      <c r="L185" s="17">
        <v>14287.09</v>
      </c>
      <c r="M185" s="4"/>
      <c r="N185" s="4"/>
      <c r="O185" s="4"/>
      <c r="P185" s="2">
        <v>183</v>
      </c>
      <c r="Q185" s="2" t="b">
        <f t="shared" si="4"/>
        <v>1</v>
      </c>
    </row>
    <row r="186" spans="1:17" ht="37.35" customHeight="1" x14ac:dyDescent="0.25">
      <c r="A186" s="16">
        <v>184</v>
      </c>
      <c r="B186" s="4" t="s">
        <v>188</v>
      </c>
      <c r="C186" s="17">
        <v>58554.75</v>
      </c>
      <c r="D186" s="4"/>
      <c r="E186" s="4"/>
      <c r="F186" s="4"/>
      <c r="G186" s="4"/>
      <c r="H186" s="4"/>
      <c r="I186" s="17">
        <v>2689.98</v>
      </c>
      <c r="J186" s="17">
        <v>2808.34</v>
      </c>
      <c r="K186" s="17">
        <v>17338.7</v>
      </c>
      <c r="L186" s="17">
        <v>35717.730000000003</v>
      </c>
      <c r="M186" s="4"/>
      <c r="N186" s="4"/>
      <c r="O186" s="4"/>
      <c r="P186" s="2">
        <v>184</v>
      </c>
      <c r="Q186" s="2" t="b">
        <f t="shared" si="4"/>
        <v>1</v>
      </c>
    </row>
    <row r="187" spans="1:17" ht="37.35" customHeight="1" x14ac:dyDescent="0.25">
      <c r="A187" s="16">
        <v>185</v>
      </c>
      <c r="B187" s="4" t="s">
        <v>189</v>
      </c>
      <c r="C187" s="17">
        <v>15409.14</v>
      </c>
      <c r="D187" s="4"/>
      <c r="E187" s="4"/>
      <c r="F187" s="4"/>
      <c r="G187" s="4"/>
      <c r="H187" s="4"/>
      <c r="I187" s="19">
        <v>707.89</v>
      </c>
      <c r="J187" s="19">
        <v>739.04</v>
      </c>
      <c r="K187" s="17">
        <v>4562.82</v>
      </c>
      <c r="L187" s="17">
        <v>9399.4</v>
      </c>
      <c r="M187" s="4"/>
      <c r="N187" s="4"/>
      <c r="O187" s="4"/>
      <c r="P187" s="2">
        <v>185</v>
      </c>
      <c r="Q187" s="2" t="b">
        <f t="shared" si="4"/>
        <v>1</v>
      </c>
    </row>
    <row r="188" spans="1:17" ht="37.35" customHeight="1" x14ac:dyDescent="0.25">
      <c r="A188" s="16">
        <v>186</v>
      </c>
      <c r="B188" s="4" t="s">
        <v>190</v>
      </c>
      <c r="C188" s="17">
        <v>203400.71</v>
      </c>
      <c r="D188" s="4"/>
      <c r="E188" s="4"/>
      <c r="F188" s="4"/>
      <c r="G188" s="4"/>
      <c r="H188" s="4"/>
      <c r="I188" s="17">
        <v>9344.15</v>
      </c>
      <c r="J188" s="17">
        <v>9755.2900000000009</v>
      </c>
      <c r="K188" s="17">
        <v>60229.17</v>
      </c>
      <c r="L188" s="17">
        <v>124072.1</v>
      </c>
      <c r="M188" s="4"/>
      <c r="N188" s="4"/>
      <c r="O188" s="4"/>
      <c r="P188" s="2">
        <v>186</v>
      </c>
      <c r="Q188" s="2" t="b">
        <f t="shared" si="4"/>
        <v>1</v>
      </c>
    </row>
    <row r="189" spans="1:17" ht="27.95" customHeight="1" x14ac:dyDescent="0.25">
      <c r="A189" s="20">
        <v>187</v>
      </c>
      <c r="B189" s="71" t="s">
        <v>1122</v>
      </c>
      <c r="C189" s="21">
        <v>6836.66</v>
      </c>
      <c r="D189" s="5"/>
      <c r="E189" s="5"/>
      <c r="F189" s="5"/>
      <c r="G189" s="5"/>
      <c r="H189" s="5"/>
      <c r="I189" s="25">
        <v>314.07</v>
      </c>
      <c r="J189" s="25">
        <v>327.89</v>
      </c>
      <c r="K189" s="21">
        <v>2024.41</v>
      </c>
      <c r="L189" s="21">
        <v>4170.29</v>
      </c>
      <c r="M189" s="5"/>
      <c r="N189" s="5"/>
      <c r="O189" s="5"/>
      <c r="P189" s="2">
        <v>187</v>
      </c>
      <c r="Q189" s="2" t="b">
        <f t="shared" si="4"/>
        <v>1</v>
      </c>
    </row>
    <row r="190" spans="1:17" ht="27.95" customHeight="1" x14ac:dyDescent="0.25">
      <c r="A190" s="16">
        <v>188</v>
      </c>
      <c r="B190" s="4" t="s">
        <v>191</v>
      </c>
      <c r="C190" s="17">
        <v>23477.41</v>
      </c>
      <c r="D190" s="9"/>
      <c r="E190" s="9"/>
      <c r="F190" s="9"/>
      <c r="G190" s="9"/>
      <c r="H190" s="9"/>
      <c r="I190" s="30">
        <v>1078.54</v>
      </c>
      <c r="J190" s="37">
        <v>1126</v>
      </c>
      <c r="K190" s="17">
        <v>6951.92</v>
      </c>
      <c r="L190" s="17">
        <v>14320.95</v>
      </c>
      <c r="M190" s="9"/>
      <c r="N190" s="9"/>
      <c r="O190" s="9"/>
      <c r="P190" s="2">
        <v>188</v>
      </c>
      <c r="Q190" s="2" t="b">
        <f t="shared" si="4"/>
        <v>1</v>
      </c>
    </row>
    <row r="191" spans="1:17" ht="27.95" customHeight="1" x14ac:dyDescent="0.25">
      <c r="A191" s="16">
        <v>189</v>
      </c>
      <c r="B191" s="4" t="s">
        <v>192</v>
      </c>
      <c r="C191" s="17">
        <v>5127.5</v>
      </c>
      <c r="D191" s="9"/>
      <c r="E191" s="9"/>
      <c r="F191" s="9"/>
      <c r="G191" s="9"/>
      <c r="H191" s="9"/>
      <c r="I191" s="31">
        <v>235.56</v>
      </c>
      <c r="J191" s="23">
        <v>245.92</v>
      </c>
      <c r="K191" s="17">
        <v>1518.31</v>
      </c>
      <c r="L191" s="17">
        <v>3127.71</v>
      </c>
      <c r="M191" s="9"/>
      <c r="N191" s="9"/>
      <c r="O191" s="9"/>
      <c r="P191" s="2">
        <v>189</v>
      </c>
      <c r="Q191" s="2" t="b">
        <f t="shared" si="4"/>
        <v>1</v>
      </c>
    </row>
    <row r="192" spans="1:17" ht="37.35" customHeight="1" x14ac:dyDescent="0.25">
      <c r="A192" s="16">
        <v>190</v>
      </c>
      <c r="B192" s="4" t="s">
        <v>193</v>
      </c>
      <c r="C192" s="17">
        <v>14812.77</v>
      </c>
      <c r="D192" s="4"/>
      <c r="E192" s="4"/>
      <c r="F192" s="4"/>
      <c r="G192" s="4"/>
      <c r="H192" s="4"/>
      <c r="I192" s="31">
        <v>680.49</v>
      </c>
      <c r="J192" s="23">
        <v>710.43</v>
      </c>
      <c r="K192" s="17">
        <v>4386.22</v>
      </c>
      <c r="L192" s="17">
        <v>9035.6200000000008</v>
      </c>
      <c r="M192" s="4"/>
      <c r="N192" s="4"/>
      <c r="O192" s="4"/>
      <c r="P192" s="2">
        <v>190</v>
      </c>
      <c r="Q192" s="2" t="b">
        <f t="shared" si="4"/>
        <v>1</v>
      </c>
    </row>
    <row r="193" spans="1:17" ht="27.95" customHeight="1" x14ac:dyDescent="0.25">
      <c r="A193" s="16">
        <v>191</v>
      </c>
      <c r="B193" s="4" t="s">
        <v>194</v>
      </c>
      <c r="C193" s="17">
        <v>10254.99</v>
      </c>
      <c r="D193" s="9"/>
      <c r="E193" s="9"/>
      <c r="F193" s="9"/>
      <c r="G193" s="9"/>
      <c r="H193" s="9"/>
      <c r="I193" s="31">
        <v>471.11</v>
      </c>
      <c r="J193" s="23">
        <v>491.84</v>
      </c>
      <c r="K193" s="17">
        <v>3036.62</v>
      </c>
      <c r="L193" s="17">
        <v>6255.43</v>
      </c>
      <c r="M193" s="9"/>
      <c r="N193" s="9"/>
      <c r="O193" s="9"/>
      <c r="P193" s="2">
        <v>191</v>
      </c>
      <c r="Q193" s="2" t="b">
        <f t="shared" si="4"/>
        <v>1</v>
      </c>
    </row>
    <row r="194" spans="1:17" ht="37.35" customHeight="1" x14ac:dyDescent="0.25">
      <c r="A194" s="16">
        <v>192</v>
      </c>
      <c r="B194" s="4" t="s">
        <v>195</v>
      </c>
      <c r="C194" s="17">
        <v>3648.22</v>
      </c>
      <c r="D194" s="4"/>
      <c r="E194" s="4"/>
      <c r="F194" s="4"/>
      <c r="G194" s="4"/>
      <c r="H194" s="4"/>
      <c r="I194" s="31">
        <v>167.6</v>
      </c>
      <c r="J194" s="23">
        <v>174.97</v>
      </c>
      <c r="K194" s="17">
        <v>1080.28</v>
      </c>
      <c r="L194" s="17">
        <v>2225.37</v>
      </c>
      <c r="M194" s="4"/>
      <c r="N194" s="4"/>
      <c r="O194" s="4"/>
      <c r="P194" s="2">
        <v>192</v>
      </c>
      <c r="Q194" s="2" t="b">
        <f t="shared" si="4"/>
        <v>1</v>
      </c>
    </row>
    <row r="195" spans="1:17" ht="37.35" customHeight="1" x14ac:dyDescent="0.25">
      <c r="A195" s="16">
        <v>193</v>
      </c>
      <c r="B195" s="4" t="s">
        <v>196</v>
      </c>
      <c r="C195" s="17">
        <v>15409.14</v>
      </c>
      <c r="D195" s="4"/>
      <c r="E195" s="4"/>
      <c r="F195" s="4"/>
      <c r="G195" s="4"/>
      <c r="H195" s="4"/>
      <c r="I195" s="31">
        <v>707.89</v>
      </c>
      <c r="J195" s="23">
        <v>739.04</v>
      </c>
      <c r="K195" s="17">
        <v>4562.82</v>
      </c>
      <c r="L195" s="17">
        <v>9399.4</v>
      </c>
      <c r="M195" s="4"/>
      <c r="N195" s="4"/>
      <c r="O195" s="4"/>
      <c r="P195" s="2">
        <v>193</v>
      </c>
      <c r="Q195" s="2" t="b">
        <f t="shared" si="4"/>
        <v>1</v>
      </c>
    </row>
    <row r="196" spans="1:17" ht="55.7" customHeight="1" x14ac:dyDescent="0.25">
      <c r="A196" s="16">
        <v>194</v>
      </c>
      <c r="B196" s="4" t="s">
        <v>197</v>
      </c>
      <c r="C196" s="17">
        <v>13620.02</v>
      </c>
      <c r="D196" s="4"/>
      <c r="E196" s="4"/>
      <c r="F196" s="4"/>
      <c r="G196" s="4"/>
      <c r="H196" s="4"/>
      <c r="I196" s="31">
        <v>625.70000000000005</v>
      </c>
      <c r="J196" s="23">
        <v>653.23</v>
      </c>
      <c r="K196" s="17">
        <v>4033.04</v>
      </c>
      <c r="L196" s="17">
        <v>8308.0499999999993</v>
      </c>
      <c r="M196" s="4"/>
      <c r="N196" s="4"/>
      <c r="O196" s="4"/>
      <c r="P196" s="2">
        <v>194</v>
      </c>
      <c r="Q196" s="2" t="b">
        <f t="shared" si="4"/>
        <v>1</v>
      </c>
    </row>
    <row r="197" spans="1:17" ht="64.7" customHeight="1" x14ac:dyDescent="0.25">
      <c r="A197" s="16">
        <v>195</v>
      </c>
      <c r="B197" s="4" t="s">
        <v>198</v>
      </c>
      <c r="C197" s="17">
        <v>28528.9</v>
      </c>
      <c r="D197" s="4"/>
      <c r="E197" s="4"/>
      <c r="F197" s="4"/>
      <c r="G197" s="4"/>
      <c r="H197" s="4"/>
      <c r="I197" s="30">
        <v>1310.6099999999999</v>
      </c>
      <c r="J197" s="37">
        <v>1368.27</v>
      </c>
      <c r="K197" s="17">
        <v>8447.7199999999993</v>
      </c>
      <c r="L197" s="17">
        <v>17402.3</v>
      </c>
      <c r="M197" s="4"/>
      <c r="N197" s="4"/>
      <c r="O197" s="4"/>
      <c r="P197" s="2">
        <v>195</v>
      </c>
      <c r="Q197" s="2" t="b">
        <f t="shared" si="4"/>
        <v>1</v>
      </c>
    </row>
    <row r="198" spans="1:17" ht="46.5" customHeight="1" x14ac:dyDescent="0.25">
      <c r="A198" s="15">
        <v>196</v>
      </c>
      <c r="B198" s="4" t="s">
        <v>199</v>
      </c>
      <c r="C198" s="47">
        <v>203470.88</v>
      </c>
      <c r="D198" s="4"/>
      <c r="E198" s="4"/>
      <c r="F198" s="4"/>
      <c r="G198" s="4"/>
      <c r="H198" s="4"/>
      <c r="I198" s="46">
        <v>9347.3700000000008</v>
      </c>
      <c r="J198" s="45">
        <v>9758.66</v>
      </c>
      <c r="K198" s="47">
        <v>60249.95</v>
      </c>
      <c r="L198" s="47">
        <v>124114.9</v>
      </c>
      <c r="M198" s="4"/>
      <c r="N198" s="4"/>
      <c r="O198" s="4"/>
      <c r="P198" s="2">
        <v>196</v>
      </c>
      <c r="Q198" s="2" t="b">
        <f t="shared" si="4"/>
        <v>1</v>
      </c>
    </row>
    <row r="199" spans="1:17" ht="11.25" customHeight="1" x14ac:dyDescent="0.25">
      <c r="A199" s="63">
        <v>197</v>
      </c>
      <c r="B199" s="71" t="s">
        <v>1123</v>
      </c>
      <c r="C199" s="36">
        <v>7284.91</v>
      </c>
      <c r="D199" s="8"/>
      <c r="E199" s="8"/>
      <c r="F199" s="8"/>
      <c r="G199" s="8"/>
      <c r="H199" s="8"/>
      <c r="I199" s="50">
        <v>334.67</v>
      </c>
      <c r="J199" s="49">
        <v>349.39</v>
      </c>
      <c r="K199" s="36">
        <v>2157.14</v>
      </c>
      <c r="L199" s="36">
        <v>4443.71</v>
      </c>
      <c r="M199" s="8"/>
      <c r="N199" s="8"/>
      <c r="O199" s="8"/>
      <c r="P199" s="2">
        <v>197</v>
      </c>
      <c r="Q199" s="2" t="b">
        <f t="shared" si="4"/>
        <v>1</v>
      </c>
    </row>
    <row r="200" spans="1:17" ht="18.95" customHeight="1" x14ac:dyDescent="0.25">
      <c r="A200" s="15">
        <v>198</v>
      </c>
      <c r="B200" s="51" t="s">
        <v>200</v>
      </c>
      <c r="C200" s="47">
        <v>49309.26</v>
      </c>
      <c r="D200" s="9"/>
      <c r="E200" s="9"/>
      <c r="F200" s="9"/>
      <c r="G200" s="9"/>
      <c r="H200" s="9"/>
      <c r="I200" s="47">
        <v>2265.25</v>
      </c>
      <c r="J200" s="47">
        <v>2364.92</v>
      </c>
      <c r="K200" s="47">
        <v>14601.01</v>
      </c>
      <c r="L200" s="47">
        <v>30078.080000000002</v>
      </c>
      <c r="M200" s="9"/>
      <c r="N200" s="9"/>
      <c r="O200" s="9"/>
      <c r="P200" s="2">
        <v>198</v>
      </c>
      <c r="Q200" s="2" t="b">
        <f t="shared" si="4"/>
        <v>1</v>
      </c>
    </row>
    <row r="201" spans="1:17" ht="27.95" customHeight="1" x14ac:dyDescent="0.25">
      <c r="A201" s="16">
        <v>199</v>
      </c>
      <c r="B201" s="4" t="s">
        <v>201</v>
      </c>
      <c r="C201" s="17">
        <v>21426.21</v>
      </c>
      <c r="D201" s="9"/>
      <c r="E201" s="9"/>
      <c r="F201" s="9"/>
      <c r="G201" s="9"/>
      <c r="H201" s="9"/>
      <c r="I201" s="19">
        <v>984.31</v>
      </c>
      <c r="J201" s="17">
        <v>1027.6199999999999</v>
      </c>
      <c r="K201" s="17">
        <v>6344.53</v>
      </c>
      <c r="L201" s="17">
        <v>13069.74</v>
      </c>
      <c r="M201" s="9"/>
      <c r="N201" s="9"/>
      <c r="O201" s="9"/>
      <c r="P201" s="2">
        <v>199</v>
      </c>
      <c r="Q201" s="2" t="b">
        <f t="shared" si="4"/>
        <v>1</v>
      </c>
    </row>
    <row r="202" spans="1:17" ht="27.95" customHeight="1" x14ac:dyDescent="0.25">
      <c r="A202" s="16">
        <v>200</v>
      </c>
      <c r="B202" s="4" t="s">
        <v>202</v>
      </c>
      <c r="C202" s="17">
        <v>29996.69</v>
      </c>
      <c r="D202" s="9"/>
      <c r="E202" s="9"/>
      <c r="F202" s="9"/>
      <c r="G202" s="9"/>
      <c r="H202" s="9"/>
      <c r="I202" s="17">
        <v>1378.04</v>
      </c>
      <c r="J202" s="17">
        <v>1438.67</v>
      </c>
      <c r="K202" s="17">
        <v>8882.35</v>
      </c>
      <c r="L202" s="17">
        <v>18297.64</v>
      </c>
      <c r="M202" s="9"/>
      <c r="N202" s="9"/>
      <c r="O202" s="9"/>
      <c r="P202" s="2">
        <v>200</v>
      </c>
      <c r="Q202" s="2" t="b">
        <f t="shared" si="4"/>
        <v>1</v>
      </c>
    </row>
    <row r="203" spans="1:17" ht="37.35" customHeight="1" x14ac:dyDescent="0.25">
      <c r="A203" s="16">
        <v>201</v>
      </c>
      <c r="B203" s="4" t="s">
        <v>203</v>
      </c>
      <c r="C203" s="17">
        <v>10713.1</v>
      </c>
      <c r="D203" s="4"/>
      <c r="E203" s="4"/>
      <c r="F203" s="4"/>
      <c r="G203" s="4"/>
      <c r="H203" s="4"/>
      <c r="I203" s="19">
        <v>492.16</v>
      </c>
      <c r="J203" s="19">
        <v>513.80999999999995</v>
      </c>
      <c r="K203" s="17">
        <v>3172.27</v>
      </c>
      <c r="L203" s="17">
        <v>6534.87</v>
      </c>
      <c r="M203" s="4"/>
      <c r="N203" s="4"/>
      <c r="O203" s="4"/>
      <c r="P203" s="2">
        <v>201</v>
      </c>
      <c r="Q203" s="2" t="b">
        <f t="shared" si="4"/>
        <v>1</v>
      </c>
    </row>
    <row r="204" spans="1:17" ht="27.95" customHeight="1" x14ac:dyDescent="0.25">
      <c r="A204" s="16">
        <v>202</v>
      </c>
      <c r="B204" s="4" t="s">
        <v>204</v>
      </c>
      <c r="C204" s="17">
        <v>6163.66</v>
      </c>
      <c r="D204" s="9"/>
      <c r="E204" s="9"/>
      <c r="F204" s="9"/>
      <c r="G204" s="9"/>
      <c r="H204" s="9"/>
      <c r="I204" s="19">
        <v>283.16000000000003</v>
      </c>
      <c r="J204" s="19">
        <v>295.61</v>
      </c>
      <c r="K204" s="17">
        <v>1825.13</v>
      </c>
      <c r="L204" s="17">
        <v>3759.76</v>
      </c>
      <c r="M204" s="9"/>
      <c r="N204" s="9"/>
      <c r="O204" s="9"/>
      <c r="P204" s="2">
        <v>202</v>
      </c>
      <c r="Q204" s="2" t="b">
        <f t="shared" si="4"/>
        <v>1</v>
      </c>
    </row>
    <row r="205" spans="1:17" ht="11.25" customHeight="1" x14ac:dyDescent="0.25">
      <c r="A205" s="524" t="s">
        <v>750</v>
      </c>
      <c r="B205" s="525"/>
      <c r="C205" s="525"/>
      <c r="D205" s="525"/>
      <c r="E205" s="525"/>
      <c r="F205" s="525"/>
      <c r="G205" s="525"/>
      <c r="H205" s="525"/>
      <c r="I205" s="525"/>
      <c r="J205" s="525"/>
      <c r="K205" s="525"/>
      <c r="L205" s="525"/>
      <c r="M205" s="525"/>
      <c r="N205" s="525"/>
      <c r="O205" s="526"/>
    </row>
    <row r="206" spans="1:17" ht="55.7" customHeight="1" x14ac:dyDescent="0.25">
      <c r="A206" s="16">
        <v>203</v>
      </c>
      <c r="B206" s="4" t="s">
        <v>205</v>
      </c>
      <c r="C206" s="17">
        <v>270099.63</v>
      </c>
      <c r="D206" s="4"/>
      <c r="E206" s="4"/>
      <c r="F206" s="4"/>
      <c r="G206" s="4"/>
      <c r="H206" s="4"/>
      <c r="I206" s="17">
        <v>12408.27</v>
      </c>
      <c r="J206" s="17">
        <v>12954.24</v>
      </c>
      <c r="K206" s="17">
        <v>79979.45</v>
      </c>
      <c r="L206" s="17">
        <v>164757.67000000001</v>
      </c>
      <c r="M206" s="4"/>
      <c r="N206" s="4"/>
      <c r="O206" s="4"/>
      <c r="P206" s="2">
        <v>203</v>
      </c>
      <c r="Q206" s="2" t="b">
        <f t="shared" si="4"/>
        <v>1</v>
      </c>
    </row>
    <row r="207" spans="1:17" ht="22.5" customHeight="1" x14ac:dyDescent="0.25">
      <c r="A207" s="15">
        <v>204</v>
      </c>
      <c r="B207" s="4" t="s">
        <v>206</v>
      </c>
      <c r="C207" s="18">
        <v>256.43</v>
      </c>
      <c r="D207" s="9"/>
      <c r="E207" s="9"/>
      <c r="F207" s="9"/>
      <c r="G207" s="9"/>
      <c r="H207" s="9"/>
      <c r="I207" s="18">
        <v>15.64</v>
      </c>
      <c r="J207" s="18">
        <v>16.329999999999998</v>
      </c>
      <c r="K207" s="18">
        <v>16.8</v>
      </c>
      <c r="L207" s="18">
        <v>207.66</v>
      </c>
      <c r="M207" s="9"/>
      <c r="N207" s="9"/>
      <c r="O207" s="9"/>
      <c r="P207" s="2">
        <v>204</v>
      </c>
      <c r="Q207" s="2" t="b">
        <f t="shared" si="4"/>
        <v>1</v>
      </c>
    </row>
    <row r="208" spans="1:17" ht="64.7" customHeight="1" x14ac:dyDescent="0.25">
      <c r="A208" s="16">
        <v>205</v>
      </c>
      <c r="B208" s="4" t="s">
        <v>207</v>
      </c>
      <c r="C208" s="17">
        <v>861033.97</v>
      </c>
      <c r="D208" s="4"/>
      <c r="E208" s="4"/>
      <c r="F208" s="4"/>
      <c r="G208" s="4"/>
      <c r="H208" s="4"/>
      <c r="I208" s="17">
        <v>39555.57</v>
      </c>
      <c r="J208" s="17">
        <v>41296.01</v>
      </c>
      <c r="K208" s="17">
        <v>254961.57</v>
      </c>
      <c r="L208" s="17">
        <v>525220.82999999996</v>
      </c>
      <c r="M208" s="4"/>
      <c r="N208" s="4"/>
      <c r="O208" s="4"/>
      <c r="P208" s="2">
        <v>205</v>
      </c>
      <c r="Q208" s="2" t="b">
        <f t="shared" si="4"/>
        <v>1</v>
      </c>
    </row>
    <row r="209" spans="1:17" ht="65.099999999999994" customHeight="1" x14ac:dyDescent="0.25">
      <c r="A209" s="20">
        <v>206</v>
      </c>
      <c r="B209" s="207" t="s">
        <v>208</v>
      </c>
      <c r="C209" s="21">
        <v>508677.19</v>
      </c>
      <c r="D209" s="207"/>
      <c r="E209" s="207"/>
      <c r="F209" s="207"/>
      <c r="G209" s="207"/>
      <c r="H209" s="207"/>
      <c r="I209" s="21">
        <v>23368.43</v>
      </c>
      <c r="J209" s="21">
        <v>24396.639999999999</v>
      </c>
      <c r="K209" s="21">
        <v>150624.87</v>
      </c>
      <c r="L209" s="21">
        <v>310287.24</v>
      </c>
      <c r="M209" s="207"/>
      <c r="N209" s="207"/>
      <c r="O209" s="207"/>
      <c r="P209" s="2">
        <v>206</v>
      </c>
      <c r="Q209" s="2" t="b">
        <f t="shared" si="4"/>
        <v>1</v>
      </c>
    </row>
    <row r="210" spans="1:17" ht="43.5" customHeight="1" x14ac:dyDescent="0.25">
      <c r="A210" s="57">
        <v>207</v>
      </c>
      <c r="B210" s="208" t="s">
        <v>209</v>
      </c>
      <c r="C210" s="66">
        <v>313032.12</v>
      </c>
      <c r="D210" s="208"/>
      <c r="E210" s="208"/>
      <c r="F210" s="208"/>
      <c r="G210" s="208"/>
      <c r="H210" s="208"/>
      <c r="I210" s="66">
        <v>14380.57</v>
      </c>
      <c r="J210" s="66">
        <v>15013.32</v>
      </c>
      <c r="K210" s="66">
        <v>92692.23</v>
      </c>
      <c r="L210" s="66">
        <v>190946</v>
      </c>
      <c r="M210" s="208"/>
      <c r="N210" s="208"/>
      <c r="O210" s="208"/>
      <c r="P210" s="2">
        <v>207</v>
      </c>
      <c r="Q210" s="2" t="b">
        <f t="shared" si="4"/>
        <v>1</v>
      </c>
    </row>
    <row r="211" spans="1:17" ht="11.25" customHeight="1" x14ac:dyDescent="0.25">
      <c r="A211" s="524" t="s">
        <v>758</v>
      </c>
      <c r="B211" s="525"/>
      <c r="C211" s="525"/>
      <c r="D211" s="525"/>
      <c r="E211" s="525"/>
      <c r="F211" s="525"/>
      <c r="G211" s="525"/>
      <c r="H211" s="525"/>
      <c r="I211" s="525"/>
      <c r="J211" s="525"/>
      <c r="K211" s="525"/>
      <c r="L211" s="525"/>
      <c r="M211" s="525"/>
      <c r="N211" s="525"/>
      <c r="O211" s="526"/>
    </row>
    <row r="212" spans="1:17" ht="55.7" customHeight="1" x14ac:dyDescent="0.25">
      <c r="A212" s="16">
        <v>208</v>
      </c>
      <c r="B212" s="4" t="s">
        <v>210</v>
      </c>
      <c r="C212" s="17">
        <v>1849841.05</v>
      </c>
      <c r="D212" s="4"/>
      <c r="E212" s="4"/>
      <c r="F212" s="4"/>
      <c r="G212" s="4"/>
      <c r="H212" s="4"/>
      <c r="I212" s="4"/>
      <c r="J212" s="4"/>
      <c r="K212" s="17">
        <v>86285.14</v>
      </c>
      <c r="L212" s="17">
        <v>88873.69</v>
      </c>
      <c r="M212" s="17">
        <v>547639.69999999995</v>
      </c>
      <c r="N212" s="11" t="s">
        <v>211</v>
      </c>
      <c r="O212" s="4"/>
      <c r="P212" s="2">
        <v>208</v>
      </c>
      <c r="Q212" s="2" t="b">
        <f t="shared" si="4"/>
        <v>1</v>
      </c>
    </row>
    <row r="213" spans="1:17" ht="28.35" customHeight="1" x14ac:dyDescent="0.25">
      <c r="A213" s="16">
        <v>209</v>
      </c>
      <c r="B213" s="4" t="s">
        <v>212</v>
      </c>
      <c r="C213" s="17">
        <v>444758.74</v>
      </c>
      <c r="D213" s="9"/>
      <c r="E213" s="9"/>
      <c r="F213" s="9"/>
      <c r="G213" s="9"/>
      <c r="H213" s="9"/>
      <c r="I213" s="9"/>
      <c r="J213" s="9"/>
      <c r="K213" s="17">
        <v>20745.599999999999</v>
      </c>
      <c r="L213" s="17">
        <v>21367.97</v>
      </c>
      <c r="M213" s="17">
        <v>131669.45000000001</v>
      </c>
      <c r="N213" s="17">
        <v>270975.71999999997</v>
      </c>
      <c r="O213" s="9"/>
      <c r="P213" s="2">
        <v>209</v>
      </c>
      <c r="Q213" s="2" t="b">
        <f t="shared" si="4"/>
        <v>1</v>
      </c>
    </row>
    <row r="214" spans="1:17" ht="11.25" customHeight="1" x14ac:dyDescent="0.25">
      <c r="A214" s="15">
        <v>210</v>
      </c>
      <c r="B214" s="51" t="s">
        <v>213</v>
      </c>
      <c r="C214" s="47">
        <v>455345.49</v>
      </c>
      <c r="D214" s="12"/>
      <c r="E214" s="12"/>
      <c r="F214" s="12"/>
      <c r="G214" s="12"/>
      <c r="H214" s="12"/>
      <c r="I214" s="12"/>
      <c r="J214" s="12"/>
      <c r="K214" s="47">
        <v>21239.42</v>
      </c>
      <c r="L214" s="47">
        <v>21876.6</v>
      </c>
      <c r="M214" s="47">
        <v>134803.62</v>
      </c>
      <c r="N214" s="47">
        <v>277425.84999999998</v>
      </c>
      <c r="O214" s="12"/>
      <c r="P214" s="2">
        <v>210</v>
      </c>
      <c r="Q214" s="2" t="b">
        <f t="shared" si="4"/>
        <v>1</v>
      </c>
    </row>
    <row r="215" spans="1:17" ht="55.7" customHeight="1" x14ac:dyDescent="0.25">
      <c r="A215" s="16">
        <v>211</v>
      </c>
      <c r="B215" s="4" t="s">
        <v>214</v>
      </c>
      <c r="C215" s="17">
        <v>4761266.2300000004</v>
      </c>
      <c r="D215" s="4"/>
      <c r="E215" s="4"/>
      <c r="F215" s="4"/>
      <c r="G215" s="4"/>
      <c r="H215" s="4"/>
      <c r="I215" s="4"/>
      <c r="J215" s="4"/>
      <c r="K215" s="17">
        <v>222087.47</v>
      </c>
      <c r="L215" s="17">
        <v>228750.1</v>
      </c>
      <c r="M215" s="11" t="s">
        <v>215</v>
      </c>
      <c r="N215" s="11" t="s">
        <v>216</v>
      </c>
      <c r="O215" s="4"/>
      <c r="P215" s="2">
        <v>211</v>
      </c>
      <c r="Q215" s="2" t="b">
        <f t="shared" si="4"/>
        <v>1</v>
      </c>
    </row>
    <row r="216" spans="1:17" ht="37.35" customHeight="1" x14ac:dyDescent="0.25">
      <c r="A216" s="16">
        <v>212</v>
      </c>
      <c r="B216" s="4" t="s">
        <v>217</v>
      </c>
      <c r="C216" s="17">
        <v>1214282.6599999999</v>
      </c>
      <c r="D216" s="4"/>
      <c r="E216" s="4"/>
      <c r="F216" s="4"/>
      <c r="G216" s="4"/>
      <c r="H216" s="4"/>
      <c r="I216" s="4"/>
      <c r="J216" s="4"/>
      <c r="K216" s="17">
        <v>56639.76</v>
      </c>
      <c r="L216" s="17">
        <v>58338.95</v>
      </c>
      <c r="M216" s="17">
        <v>359484.62</v>
      </c>
      <c r="N216" s="17">
        <v>739819.34</v>
      </c>
      <c r="O216" s="4"/>
      <c r="P216" s="2">
        <v>212</v>
      </c>
      <c r="Q216" s="2" t="b">
        <f t="shared" si="4"/>
        <v>1</v>
      </c>
    </row>
    <row r="217" spans="1:17" ht="37.35" customHeight="1" x14ac:dyDescent="0.25">
      <c r="A217" s="16">
        <v>213</v>
      </c>
      <c r="B217" s="4" t="s">
        <v>218</v>
      </c>
      <c r="C217" s="17">
        <v>359980.68</v>
      </c>
      <c r="D217" s="4"/>
      <c r="E217" s="4"/>
      <c r="F217" s="4"/>
      <c r="G217" s="4"/>
      <c r="H217" s="4"/>
      <c r="I217" s="4"/>
      <c r="J217" s="4"/>
      <c r="K217" s="17">
        <v>16791.16</v>
      </c>
      <c r="L217" s="17">
        <v>17294.900000000001</v>
      </c>
      <c r="M217" s="17">
        <v>106571.16</v>
      </c>
      <c r="N217" s="17">
        <v>219323.46</v>
      </c>
      <c r="O217" s="4"/>
      <c r="P217" s="2">
        <v>213</v>
      </c>
      <c r="Q217" s="2" t="b">
        <f t="shared" si="4"/>
        <v>1</v>
      </c>
    </row>
    <row r="218" spans="1:17" ht="46.5" customHeight="1" x14ac:dyDescent="0.25">
      <c r="A218" s="15">
        <v>214</v>
      </c>
      <c r="B218" s="4" t="s">
        <v>219</v>
      </c>
      <c r="C218" s="47">
        <v>1649911.46</v>
      </c>
      <c r="D218" s="4"/>
      <c r="E218" s="4"/>
      <c r="F218" s="4"/>
      <c r="G218" s="4"/>
      <c r="H218" s="4"/>
      <c r="I218" s="4"/>
      <c r="J218" s="4"/>
      <c r="K218" s="47">
        <v>76959.5</v>
      </c>
      <c r="L218" s="47">
        <v>79268.28</v>
      </c>
      <c r="M218" s="47">
        <v>488451.17</v>
      </c>
      <c r="N218" s="10" t="s">
        <v>220</v>
      </c>
      <c r="O218" s="4"/>
      <c r="P218" s="2">
        <v>214</v>
      </c>
      <c r="Q218" s="2" t="b">
        <f t="shared" si="4"/>
        <v>1</v>
      </c>
    </row>
    <row r="219" spans="1:17" ht="37.35" customHeight="1" x14ac:dyDescent="0.25">
      <c r="A219" s="16">
        <v>215</v>
      </c>
      <c r="B219" s="4" t="s">
        <v>221</v>
      </c>
      <c r="C219" s="17">
        <v>325417.32</v>
      </c>
      <c r="D219" s="4"/>
      <c r="E219" s="4"/>
      <c r="F219" s="4"/>
      <c r="G219" s="4"/>
      <c r="H219" s="4"/>
      <c r="I219" s="4"/>
      <c r="J219" s="4"/>
      <c r="K219" s="17">
        <v>15178.97</v>
      </c>
      <c r="L219" s="17">
        <v>15634.34</v>
      </c>
      <c r="M219" s="17">
        <v>96338.79</v>
      </c>
      <c r="N219" s="17">
        <v>198265.23</v>
      </c>
      <c r="O219" s="4"/>
      <c r="P219" s="2">
        <v>215</v>
      </c>
      <c r="Q219" s="2" t="b">
        <f t="shared" si="4"/>
        <v>1</v>
      </c>
    </row>
    <row r="220" spans="1:17" ht="28.35" customHeight="1" x14ac:dyDescent="0.25">
      <c r="A220" s="20">
        <v>216</v>
      </c>
      <c r="B220" s="71" t="s">
        <v>1124</v>
      </c>
      <c r="C220" s="21">
        <v>4108475.17</v>
      </c>
      <c r="D220" s="5"/>
      <c r="E220" s="5"/>
      <c r="F220" s="5"/>
      <c r="G220" s="5"/>
      <c r="H220" s="5"/>
      <c r="I220" s="5"/>
      <c r="J220" s="5"/>
      <c r="K220" s="21">
        <v>191638.28</v>
      </c>
      <c r="L220" s="21">
        <v>197387.43</v>
      </c>
      <c r="M220" s="6" t="s">
        <v>222</v>
      </c>
      <c r="N220" s="6" t="s">
        <v>223</v>
      </c>
      <c r="O220" s="5"/>
      <c r="P220" s="2">
        <v>216</v>
      </c>
      <c r="Q220" s="2" t="b">
        <f t="shared" si="4"/>
        <v>1</v>
      </c>
    </row>
    <row r="221" spans="1:17" ht="55.7" customHeight="1" x14ac:dyDescent="0.25">
      <c r="A221" s="16">
        <v>217</v>
      </c>
      <c r="B221" s="4" t="s">
        <v>224</v>
      </c>
      <c r="C221" s="17">
        <v>1849841.05</v>
      </c>
      <c r="D221" s="4"/>
      <c r="E221" s="4"/>
      <c r="F221" s="4"/>
      <c r="G221" s="4"/>
      <c r="H221" s="4"/>
      <c r="I221" s="4"/>
      <c r="J221" s="4"/>
      <c r="K221" s="17">
        <v>86285.14</v>
      </c>
      <c r="L221" s="17">
        <v>88873.69</v>
      </c>
      <c r="M221" s="17">
        <v>547639.69999999995</v>
      </c>
      <c r="N221" s="17">
        <v>1127042.51</v>
      </c>
      <c r="O221" s="4"/>
      <c r="P221" s="2">
        <v>217</v>
      </c>
      <c r="Q221" s="2" t="b">
        <f t="shared" si="4"/>
        <v>1</v>
      </c>
    </row>
    <row r="222" spans="1:17" ht="22.5" customHeight="1" x14ac:dyDescent="0.25">
      <c r="A222" s="15">
        <v>218</v>
      </c>
      <c r="B222" s="4" t="s">
        <v>225</v>
      </c>
      <c r="C222" s="47">
        <v>983546.26</v>
      </c>
      <c r="D222" s="9"/>
      <c r="E222" s="9"/>
      <c r="F222" s="9"/>
      <c r="G222" s="9"/>
      <c r="H222" s="9"/>
      <c r="I222" s="9"/>
      <c r="J222" s="9"/>
      <c r="K222" s="47">
        <v>45877.15</v>
      </c>
      <c r="L222" s="47">
        <v>47253.46</v>
      </c>
      <c r="M222" s="47">
        <v>291175.82</v>
      </c>
      <c r="N222" s="47">
        <v>599239.82999999996</v>
      </c>
      <c r="O222" s="9"/>
      <c r="P222" s="2">
        <v>218</v>
      </c>
      <c r="Q222" s="2" t="b">
        <f t="shared" si="4"/>
        <v>1</v>
      </c>
    </row>
    <row r="223" spans="1:17" ht="55.7" customHeight="1" x14ac:dyDescent="0.25">
      <c r="A223" s="16">
        <v>219</v>
      </c>
      <c r="B223" s="4" t="s">
        <v>226</v>
      </c>
      <c r="C223" s="17">
        <v>173031.29</v>
      </c>
      <c r="D223" s="4"/>
      <c r="E223" s="4"/>
      <c r="F223" s="4"/>
      <c r="G223" s="4"/>
      <c r="H223" s="4"/>
      <c r="I223" s="4"/>
      <c r="J223" s="4"/>
      <c r="K223" s="17">
        <v>8070.98</v>
      </c>
      <c r="L223" s="17">
        <v>8313.11</v>
      </c>
      <c r="M223" s="17">
        <v>51225.38</v>
      </c>
      <c r="N223" s="17">
        <v>105421.82</v>
      </c>
      <c r="O223" s="4"/>
      <c r="P223" s="2">
        <v>219</v>
      </c>
      <c r="Q223" s="2" t="b">
        <f t="shared" si="4"/>
        <v>1</v>
      </c>
    </row>
    <row r="224" spans="1:17" ht="11.25" customHeight="1" x14ac:dyDescent="0.25">
      <c r="A224" s="15">
        <v>220</v>
      </c>
      <c r="B224" s="51" t="s">
        <v>227</v>
      </c>
      <c r="C224" s="47">
        <v>650834.64</v>
      </c>
      <c r="D224" s="12"/>
      <c r="E224" s="12"/>
      <c r="F224" s="12"/>
      <c r="G224" s="12"/>
      <c r="H224" s="12"/>
      <c r="I224" s="12"/>
      <c r="J224" s="12"/>
      <c r="K224" s="47">
        <v>30357.94</v>
      </c>
      <c r="L224" s="47">
        <v>31268.68</v>
      </c>
      <c r="M224" s="47">
        <v>192677.58</v>
      </c>
      <c r="N224" s="47">
        <v>396530.45</v>
      </c>
      <c r="O224" s="12"/>
      <c r="P224" s="2">
        <v>220</v>
      </c>
      <c r="Q224" s="2" t="b">
        <f t="shared" si="4"/>
        <v>1</v>
      </c>
    </row>
    <row r="225" spans="1:17" ht="27.95" customHeight="1" x14ac:dyDescent="0.25">
      <c r="A225" s="16">
        <v>221</v>
      </c>
      <c r="B225" s="4" t="s">
        <v>228</v>
      </c>
      <c r="C225" s="17">
        <v>112128.83</v>
      </c>
      <c r="D225" s="9"/>
      <c r="E225" s="9"/>
      <c r="F225" s="9"/>
      <c r="G225" s="9"/>
      <c r="H225" s="9"/>
      <c r="I225" s="9"/>
      <c r="J225" s="9"/>
      <c r="K225" s="17">
        <v>5230.21</v>
      </c>
      <c r="L225" s="17">
        <v>5387.11</v>
      </c>
      <c r="M225" s="17">
        <v>33195.39</v>
      </c>
      <c r="N225" s="17">
        <v>68316.12</v>
      </c>
      <c r="O225" s="9"/>
      <c r="P225" s="2">
        <v>221</v>
      </c>
      <c r="Q225" s="2" t="b">
        <f t="shared" si="4"/>
        <v>1</v>
      </c>
    </row>
    <row r="226" spans="1:17" ht="18.95" customHeight="1" x14ac:dyDescent="0.25">
      <c r="A226" s="15">
        <v>222</v>
      </c>
      <c r="B226" s="51" t="s">
        <v>229</v>
      </c>
      <c r="C226" s="47">
        <v>416064.63</v>
      </c>
      <c r="D226" s="9"/>
      <c r="E226" s="9"/>
      <c r="F226" s="9"/>
      <c r="G226" s="9"/>
      <c r="H226" s="9"/>
      <c r="I226" s="9"/>
      <c r="J226" s="9"/>
      <c r="K226" s="47">
        <v>19407.18</v>
      </c>
      <c r="L226" s="47">
        <v>19989.39</v>
      </c>
      <c r="M226" s="47">
        <v>123174.64</v>
      </c>
      <c r="N226" s="47">
        <v>253493.41</v>
      </c>
      <c r="O226" s="9"/>
      <c r="P226" s="2">
        <v>222</v>
      </c>
      <c r="Q226" s="2" t="b">
        <f t="shared" si="4"/>
        <v>1</v>
      </c>
    </row>
    <row r="227" spans="1:17" ht="37.35" customHeight="1" x14ac:dyDescent="0.25">
      <c r="A227" s="16">
        <v>223</v>
      </c>
      <c r="B227" s="4" t="s">
        <v>230</v>
      </c>
      <c r="C227" s="17">
        <v>8095000.3700000001</v>
      </c>
      <c r="D227" s="4"/>
      <c r="E227" s="4"/>
      <c r="F227" s="4"/>
      <c r="G227" s="4"/>
      <c r="H227" s="4"/>
      <c r="I227" s="4"/>
      <c r="J227" s="4"/>
      <c r="K227" s="17">
        <v>377588.25</v>
      </c>
      <c r="L227" s="17">
        <v>388915.9</v>
      </c>
      <c r="M227" s="11" t="s">
        <v>231</v>
      </c>
      <c r="N227" s="11" t="s">
        <v>232</v>
      </c>
      <c r="O227" s="4"/>
      <c r="P227" s="2">
        <v>223</v>
      </c>
      <c r="Q227" s="2" t="b">
        <f t="shared" si="4"/>
        <v>1</v>
      </c>
    </row>
    <row r="228" spans="1:17" ht="22.5" customHeight="1" x14ac:dyDescent="0.25">
      <c r="A228" s="15">
        <v>224</v>
      </c>
      <c r="B228" s="4" t="s">
        <v>233</v>
      </c>
      <c r="C228" s="47">
        <v>7863491.0499999998</v>
      </c>
      <c r="D228" s="9"/>
      <c r="E228" s="9"/>
      <c r="F228" s="9"/>
      <c r="G228" s="9"/>
      <c r="H228" s="9"/>
      <c r="I228" s="9"/>
      <c r="J228" s="9"/>
      <c r="K228" s="47">
        <v>366789.58</v>
      </c>
      <c r="L228" s="47">
        <v>377793.27</v>
      </c>
      <c r="M228" s="11" t="s">
        <v>234</v>
      </c>
      <c r="N228" s="11" t="s">
        <v>235</v>
      </c>
      <c r="O228" s="9"/>
      <c r="P228" s="2">
        <v>224</v>
      </c>
      <c r="Q228" s="2" t="b">
        <f t="shared" si="4"/>
        <v>1</v>
      </c>
    </row>
    <row r="229" spans="1:17" ht="11.25" customHeight="1" x14ac:dyDescent="0.25">
      <c r="A229" s="15">
        <v>225</v>
      </c>
      <c r="B229" s="51" t="s">
        <v>236</v>
      </c>
      <c r="C229" s="47">
        <v>638444</v>
      </c>
      <c r="D229" s="12"/>
      <c r="E229" s="12"/>
      <c r="F229" s="12"/>
      <c r="G229" s="12"/>
      <c r="H229" s="12"/>
      <c r="I229" s="12"/>
      <c r="J229" s="12"/>
      <c r="K229" s="47">
        <v>29779.98</v>
      </c>
      <c r="L229" s="47">
        <v>30673.38</v>
      </c>
      <c r="M229" s="47">
        <v>189009.37</v>
      </c>
      <c r="N229" s="47">
        <v>388981.27</v>
      </c>
      <c r="O229" s="12"/>
      <c r="P229" s="2">
        <v>225</v>
      </c>
      <c r="Q229" s="2" t="b">
        <f t="shared" si="4"/>
        <v>1</v>
      </c>
    </row>
    <row r="230" spans="1:17" ht="22.5" customHeight="1" x14ac:dyDescent="0.25">
      <c r="A230" s="15">
        <v>226</v>
      </c>
      <c r="B230" s="4" t="s">
        <v>237</v>
      </c>
      <c r="C230" s="47">
        <v>4632794.8600000003</v>
      </c>
      <c r="D230" s="9"/>
      <c r="E230" s="9"/>
      <c r="F230" s="9"/>
      <c r="G230" s="9"/>
      <c r="H230" s="9"/>
      <c r="I230" s="9"/>
      <c r="J230" s="9"/>
      <c r="K230" s="47">
        <v>216094.97</v>
      </c>
      <c r="L230" s="47">
        <v>222577.82</v>
      </c>
      <c r="M230" s="47">
        <v>1371524.55</v>
      </c>
      <c r="N230" s="47">
        <v>2822597.52</v>
      </c>
      <c r="O230" s="9"/>
      <c r="P230" s="2">
        <v>226</v>
      </c>
      <c r="Q230" s="2" t="b">
        <f t="shared" si="4"/>
        <v>1</v>
      </c>
    </row>
    <row r="231" spans="1:17" ht="11.25" customHeight="1" x14ac:dyDescent="0.25">
      <c r="A231" s="15">
        <v>227</v>
      </c>
      <c r="B231" s="51" t="s">
        <v>238</v>
      </c>
      <c r="C231" s="47">
        <v>4949082.24</v>
      </c>
      <c r="D231" s="12"/>
      <c r="E231" s="12"/>
      <c r="F231" s="12"/>
      <c r="G231" s="12"/>
      <c r="H231" s="12"/>
      <c r="I231" s="12"/>
      <c r="J231" s="12"/>
      <c r="K231" s="47">
        <v>230848.08</v>
      </c>
      <c r="L231" s="47">
        <v>237773.52</v>
      </c>
      <c r="M231" s="47">
        <v>1465160.44</v>
      </c>
      <c r="N231" s="47">
        <v>3015300.19</v>
      </c>
      <c r="O231" s="12"/>
      <c r="P231" s="2">
        <v>227</v>
      </c>
      <c r="Q231" s="2" t="b">
        <f t="shared" si="4"/>
        <v>1</v>
      </c>
    </row>
    <row r="232" spans="1:17" ht="22.5" customHeight="1" x14ac:dyDescent="0.25">
      <c r="A232" s="15">
        <v>228</v>
      </c>
      <c r="B232" s="4" t="s">
        <v>239</v>
      </c>
      <c r="C232" s="47">
        <v>259546.93</v>
      </c>
      <c r="D232" s="9"/>
      <c r="E232" s="9"/>
      <c r="F232" s="9"/>
      <c r="G232" s="9"/>
      <c r="H232" s="9"/>
      <c r="I232" s="9"/>
      <c r="J232" s="9"/>
      <c r="K232" s="47">
        <v>12106.47</v>
      </c>
      <c r="L232" s="47">
        <v>12469.66</v>
      </c>
      <c r="M232" s="47">
        <v>76838.06</v>
      </c>
      <c r="N232" s="47">
        <v>158132.73000000001</v>
      </c>
      <c r="O232" s="9"/>
      <c r="P232" s="2">
        <v>228</v>
      </c>
      <c r="Q232" s="2" t="b">
        <f t="shared" si="4"/>
        <v>1</v>
      </c>
    </row>
    <row r="233" spans="1:17" ht="22.5" customHeight="1" x14ac:dyDescent="0.25">
      <c r="A233" s="63">
        <v>229</v>
      </c>
      <c r="B233" s="71" t="s">
        <v>1125</v>
      </c>
      <c r="C233" s="36">
        <v>1353229.88</v>
      </c>
      <c r="D233" s="5"/>
      <c r="E233" s="5"/>
      <c r="F233" s="5"/>
      <c r="G233" s="5"/>
      <c r="H233" s="5"/>
      <c r="I233" s="5"/>
      <c r="J233" s="5"/>
      <c r="K233" s="36">
        <v>63120.9</v>
      </c>
      <c r="L233" s="36">
        <v>65014.53</v>
      </c>
      <c r="M233" s="36">
        <v>400619.51</v>
      </c>
      <c r="N233" s="36">
        <v>824474.94</v>
      </c>
      <c r="O233" s="5"/>
      <c r="P233" s="2">
        <v>229</v>
      </c>
      <c r="Q233" s="2" t="b">
        <f t="shared" si="4"/>
        <v>1</v>
      </c>
    </row>
    <row r="234" spans="1:17" ht="22.5" customHeight="1" x14ac:dyDescent="0.25">
      <c r="A234" s="15">
        <v>230</v>
      </c>
      <c r="B234" s="4" t="s">
        <v>240</v>
      </c>
      <c r="C234" s="47">
        <v>1081445.54</v>
      </c>
      <c r="D234" s="9"/>
      <c r="E234" s="9"/>
      <c r="F234" s="9"/>
      <c r="G234" s="9"/>
      <c r="H234" s="9"/>
      <c r="I234" s="9"/>
      <c r="J234" s="9"/>
      <c r="K234" s="47">
        <v>50443.62</v>
      </c>
      <c r="L234" s="47">
        <v>51956.93</v>
      </c>
      <c r="M234" s="47">
        <v>320158.59999999998</v>
      </c>
      <c r="N234" s="47">
        <v>658886.39</v>
      </c>
      <c r="O234" s="9"/>
      <c r="P234" s="2">
        <v>230</v>
      </c>
      <c r="Q234" s="2" t="b">
        <f t="shared" si="4"/>
        <v>1</v>
      </c>
    </row>
    <row r="235" spans="1:17" ht="22.5" customHeight="1" x14ac:dyDescent="0.25">
      <c r="A235" s="15">
        <v>231</v>
      </c>
      <c r="B235" s="4" t="s">
        <v>241</v>
      </c>
      <c r="C235" s="47">
        <v>113836.37</v>
      </c>
      <c r="D235" s="9"/>
      <c r="E235" s="9"/>
      <c r="F235" s="9"/>
      <c r="G235" s="9"/>
      <c r="H235" s="9"/>
      <c r="I235" s="9"/>
      <c r="J235" s="9"/>
      <c r="K235" s="47">
        <v>5309.85</v>
      </c>
      <c r="L235" s="47">
        <v>5469.15</v>
      </c>
      <c r="M235" s="47">
        <v>33700.9</v>
      </c>
      <c r="N235" s="47">
        <v>69356.460000000006</v>
      </c>
      <c r="O235" s="9"/>
      <c r="P235" s="2">
        <v>231</v>
      </c>
      <c r="Q235" s="2" t="b">
        <f t="shared" si="4"/>
        <v>1</v>
      </c>
    </row>
    <row r="236" spans="1:17" ht="37.35" customHeight="1" x14ac:dyDescent="0.25">
      <c r="A236" s="16">
        <v>232</v>
      </c>
      <c r="B236" s="4" t="s">
        <v>242</v>
      </c>
      <c r="C236" s="17">
        <v>2372663.0499999998</v>
      </c>
      <c r="D236" s="4"/>
      <c r="E236" s="4"/>
      <c r="F236" s="4"/>
      <c r="G236" s="4"/>
      <c r="H236" s="4"/>
      <c r="I236" s="4"/>
      <c r="J236" s="4"/>
      <c r="K236" s="17">
        <v>110671.98</v>
      </c>
      <c r="L236" s="17">
        <v>113992.13</v>
      </c>
      <c r="M236" s="17">
        <v>702419.53</v>
      </c>
      <c r="N236" s="17">
        <v>1445579.4</v>
      </c>
      <c r="O236" s="4"/>
      <c r="P236" s="2">
        <v>232</v>
      </c>
      <c r="Q236" s="2" t="b">
        <f t="shared" si="4"/>
        <v>1</v>
      </c>
    </row>
    <row r="237" spans="1:17" ht="11.25" customHeight="1" x14ac:dyDescent="0.25">
      <c r="A237" s="15">
        <v>233</v>
      </c>
      <c r="B237" s="51" t="s">
        <v>243</v>
      </c>
      <c r="C237" s="18">
        <v>0</v>
      </c>
      <c r="D237" s="12"/>
      <c r="E237" s="12"/>
      <c r="F237" s="12"/>
      <c r="G237" s="12"/>
      <c r="H237" s="12"/>
      <c r="I237" s="12"/>
      <c r="J237" s="12"/>
      <c r="K237" s="18">
        <v>0</v>
      </c>
      <c r="L237" s="18">
        <v>0</v>
      </c>
      <c r="M237" s="18">
        <v>0</v>
      </c>
      <c r="N237" s="18">
        <v>0</v>
      </c>
      <c r="O237" s="12"/>
      <c r="P237" s="2">
        <v>233</v>
      </c>
      <c r="Q237" s="2" t="b">
        <f t="shared" si="4"/>
        <v>1</v>
      </c>
    </row>
    <row r="238" spans="1:17" ht="46.5" customHeight="1" x14ac:dyDescent="0.25">
      <c r="A238" s="15">
        <v>234</v>
      </c>
      <c r="B238" s="4" t="s">
        <v>244</v>
      </c>
      <c r="C238" s="18">
        <v>0</v>
      </c>
      <c r="D238" s="4"/>
      <c r="E238" s="4"/>
      <c r="F238" s="4"/>
      <c r="G238" s="4"/>
      <c r="H238" s="4"/>
      <c r="I238" s="4"/>
      <c r="J238" s="4"/>
      <c r="K238" s="18">
        <v>0</v>
      </c>
      <c r="L238" s="18">
        <v>0</v>
      </c>
      <c r="M238" s="18">
        <v>0</v>
      </c>
      <c r="N238" s="18">
        <v>0</v>
      </c>
      <c r="O238" s="4"/>
      <c r="P238" s="2">
        <v>234</v>
      </c>
      <c r="Q238" s="2" t="b">
        <f t="shared" si="4"/>
        <v>1</v>
      </c>
    </row>
    <row r="239" spans="1:17" ht="11.25" customHeight="1" x14ac:dyDescent="0.25">
      <c r="A239" s="15">
        <v>235</v>
      </c>
      <c r="B239" s="51" t="s">
        <v>245</v>
      </c>
      <c r="C239" s="47">
        <v>100915.94</v>
      </c>
      <c r="D239" s="12"/>
      <c r="E239" s="12"/>
      <c r="F239" s="12"/>
      <c r="G239" s="12"/>
      <c r="H239" s="12"/>
      <c r="I239" s="12"/>
      <c r="J239" s="12"/>
      <c r="K239" s="47">
        <v>4707.1899999999996</v>
      </c>
      <c r="L239" s="47">
        <v>4848.3999999999996</v>
      </c>
      <c r="M239" s="47">
        <v>29875.85</v>
      </c>
      <c r="N239" s="47">
        <v>61484.5</v>
      </c>
      <c r="O239" s="12"/>
      <c r="P239" s="2">
        <v>235</v>
      </c>
      <c r="Q239" s="2" t="b">
        <f t="shared" si="4"/>
        <v>1</v>
      </c>
    </row>
    <row r="240" spans="1:17" ht="27.95" customHeight="1" x14ac:dyDescent="0.25">
      <c r="A240" s="16">
        <v>236</v>
      </c>
      <c r="B240" s="4" t="s">
        <v>246</v>
      </c>
      <c r="C240" s="17">
        <v>551338.01</v>
      </c>
      <c r="D240" s="9"/>
      <c r="E240" s="9"/>
      <c r="F240" s="9"/>
      <c r="G240" s="9"/>
      <c r="H240" s="9"/>
      <c r="I240" s="9"/>
      <c r="J240" s="9"/>
      <c r="K240" s="17">
        <v>25716.95</v>
      </c>
      <c r="L240" s="17">
        <v>26488.46</v>
      </c>
      <c r="M240" s="17">
        <v>163221.91</v>
      </c>
      <c r="N240" s="17">
        <v>335910.69</v>
      </c>
      <c r="O240" s="9"/>
      <c r="P240" s="2">
        <v>236</v>
      </c>
      <c r="Q240" s="2" t="b">
        <f t="shared" si="4"/>
        <v>1</v>
      </c>
    </row>
    <row r="241" spans="1:17" ht="37.35" customHeight="1" x14ac:dyDescent="0.25">
      <c r="A241" s="16">
        <v>237</v>
      </c>
      <c r="B241" s="4" t="s">
        <v>247</v>
      </c>
      <c r="C241" s="19">
        <v>0</v>
      </c>
      <c r="D241" s="4"/>
      <c r="E241" s="4"/>
      <c r="F241" s="4"/>
      <c r="G241" s="4"/>
      <c r="H241" s="4"/>
      <c r="I241" s="4"/>
      <c r="J241" s="4"/>
      <c r="K241" s="19">
        <v>0</v>
      </c>
      <c r="L241" s="19">
        <v>0</v>
      </c>
      <c r="M241" s="19">
        <v>0</v>
      </c>
      <c r="N241" s="19">
        <v>0</v>
      </c>
      <c r="O241" s="4"/>
      <c r="P241" s="2">
        <v>237</v>
      </c>
      <c r="Q241" s="2" t="b">
        <f t="shared" si="4"/>
        <v>1</v>
      </c>
    </row>
    <row r="242" spans="1:17" ht="27.95" customHeight="1" x14ac:dyDescent="0.25">
      <c r="A242" s="16">
        <v>238</v>
      </c>
      <c r="B242" s="4" t="s">
        <v>248</v>
      </c>
      <c r="C242" s="19">
        <v>0</v>
      </c>
      <c r="D242" s="9"/>
      <c r="E242" s="9"/>
      <c r="F242" s="9"/>
      <c r="G242" s="9"/>
      <c r="H242" s="9"/>
      <c r="I242" s="9"/>
      <c r="J242" s="9"/>
      <c r="K242" s="19">
        <v>0</v>
      </c>
      <c r="L242" s="19">
        <v>0</v>
      </c>
      <c r="M242" s="19">
        <v>0</v>
      </c>
      <c r="N242" s="19">
        <v>0</v>
      </c>
      <c r="O242" s="9"/>
      <c r="P242" s="2">
        <v>238</v>
      </c>
      <c r="Q242" s="2" t="b">
        <f t="shared" ref="Q242:Q305" si="5">P242=A242</f>
        <v>1</v>
      </c>
    </row>
    <row r="243" spans="1:17" ht="22.5" customHeight="1" x14ac:dyDescent="0.25">
      <c r="A243" s="15">
        <v>239</v>
      </c>
      <c r="B243" s="4" t="s">
        <v>249</v>
      </c>
      <c r="C243" s="47">
        <v>198380.66</v>
      </c>
      <c r="D243" s="9"/>
      <c r="E243" s="9"/>
      <c r="F243" s="9"/>
      <c r="G243" s="9"/>
      <c r="H243" s="9"/>
      <c r="I243" s="9"/>
      <c r="J243" s="9"/>
      <c r="K243" s="47">
        <v>9253.39</v>
      </c>
      <c r="L243" s="47">
        <v>9530.99</v>
      </c>
      <c r="M243" s="47">
        <v>58729.98</v>
      </c>
      <c r="N243" s="47">
        <v>120866.3</v>
      </c>
      <c r="O243" s="9"/>
      <c r="P243" s="2">
        <v>239</v>
      </c>
      <c r="Q243" s="2" t="b">
        <f t="shared" si="5"/>
        <v>1</v>
      </c>
    </row>
    <row r="244" spans="1:17" ht="22.5" customHeight="1" x14ac:dyDescent="0.25">
      <c r="A244" s="15">
        <v>240</v>
      </c>
      <c r="B244" s="4" t="s">
        <v>250</v>
      </c>
      <c r="C244" s="47">
        <v>78843.600000000006</v>
      </c>
      <c r="D244" s="9"/>
      <c r="E244" s="9"/>
      <c r="F244" s="9"/>
      <c r="G244" s="9"/>
      <c r="H244" s="9"/>
      <c r="I244" s="9"/>
      <c r="J244" s="9"/>
      <c r="K244" s="47">
        <v>3677.63</v>
      </c>
      <c r="L244" s="47">
        <v>3787.96</v>
      </c>
      <c r="M244" s="47">
        <v>23341.4</v>
      </c>
      <c r="N244" s="47">
        <v>48036.6</v>
      </c>
      <c r="O244" s="9"/>
      <c r="P244" s="2">
        <v>240</v>
      </c>
      <c r="Q244" s="2" t="b">
        <f t="shared" si="5"/>
        <v>1</v>
      </c>
    </row>
    <row r="245" spans="1:17" ht="27.95" customHeight="1" x14ac:dyDescent="0.25">
      <c r="A245" s="16">
        <v>241</v>
      </c>
      <c r="B245" s="4" t="s">
        <v>251</v>
      </c>
      <c r="C245" s="17">
        <v>86473.62</v>
      </c>
      <c r="D245" s="9"/>
      <c r="E245" s="9"/>
      <c r="F245" s="9"/>
      <c r="G245" s="9"/>
      <c r="H245" s="9"/>
      <c r="I245" s="9"/>
      <c r="J245" s="9"/>
      <c r="K245" s="17">
        <v>4033.53</v>
      </c>
      <c r="L245" s="17">
        <v>4154.54</v>
      </c>
      <c r="M245" s="17">
        <v>25600.25</v>
      </c>
      <c r="N245" s="17">
        <v>52685.31</v>
      </c>
      <c r="O245" s="9"/>
      <c r="P245" s="2">
        <v>241</v>
      </c>
      <c r="Q245" s="2" t="b">
        <f t="shared" si="5"/>
        <v>1</v>
      </c>
    </row>
    <row r="246" spans="1:17" ht="27.95" customHeight="1" x14ac:dyDescent="0.25">
      <c r="A246" s="16">
        <v>242</v>
      </c>
      <c r="B246" s="4" t="s">
        <v>252</v>
      </c>
      <c r="C246" s="17">
        <v>71213.570000000007</v>
      </c>
      <c r="D246" s="9"/>
      <c r="E246" s="9"/>
      <c r="F246" s="9"/>
      <c r="G246" s="9"/>
      <c r="H246" s="9"/>
      <c r="I246" s="9"/>
      <c r="J246" s="9"/>
      <c r="K246" s="17">
        <v>3321.73</v>
      </c>
      <c r="L246" s="17">
        <v>3421.38</v>
      </c>
      <c r="M246" s="17">
        <v>21082.560000000001</v>
      </c>
      <c r="N246" s="17">
        <v>43387.9</v>
      </c>
      <c r="O246" s="9"/>
      <c r="P246" s="2">
        <v>242</v>
      </c>
      <c r="Q246" s="2" t="b">
        <f t="shared" si="5"/>
        <v>1</v>
      </c>
    </row>
    <row r="247" spans="1:17" ht="37.35" customHeight="1" x14ac:dyDescent="0.25">
      <c r="A247" s="16">
        <v>243</v>
      </c>
      <c r="B247" s="4" t="s">
        <v>253</v>
      </c>
      <c r="C247" s="17">
        <v>68670.23</v>
      </c>
      <c r="D247" s="4"/>
      <c r="E247" s="4"/>
      <c r="F247" s="4"/>
      <c r="G247" s="4"/>
      <c r="H247" s="4"/>
      <c r="I247" s="4"/>
      <c r="J247" s="4"/>
      <c r="K247" s="17">
        <v>3203.1</v>
      </c>
      <c r="L247" s="17">
        <v>3299.19</v>
      </c>
      <c r="M247" s="17">
        <v>20329.61</v>
      </c>
      <c r="N247" s="17">
        <v>41838.33</v>
      </c>
      <c r="O247" s="4"/>
      <c r="P247" s="2">
        <v>243</v>
      </c>
      <c r="Q247" s="2" t="b">
        <f t="shared" si="5"/>
        <v>1</v>
      </c>
    </row>
    <row r="248" spans="1:17" ht="11.25" customHeight="1" x14ac:dyDescent="0.25">
      <c r="A248" s="63">
        <v>244</v>
      </c>
      <c r="B248" s="71" t="s">
        <v>1126</v>
      </c>
      <c r="C248" s="36">
        <v>55953.52</v>
      </c>
      <c r="D248" s="8"/>
      <c r="E248" s="8"/>
      <c r="F248" s="8"/>
      <c r="G248" s="8"/>
      <c r="H248" s="8"/>
      <c r="I248" s="8"/>
      <c r="J248" s="8"/>
      <c r="K248" s="36">
        <v>2609.9299999999998</v>
      </c>
      <c r="L248" s="36">
        <v>2688.23</v>
      </c>
      <c r="M248" s="36">
        <v>16564.87</v>
      </c>
      <c r="N248" s="36">
        <v>34090.49</v>
      </c>
      <c r="O248" s="8"/>
      <c r="P248" s="2">
        <v>244</v>
      </c>
      <c r="Q248" s="2" t="b">
        <f t="shared" si="5"/>
        <v>1</v>
      </c>
    </row>
    <row r="249" spans="1:17" ht="46.5" customHeight="1" x14ac:dyDescent="0.25">
      <c r="A249" s="15">
        <v>245</v>
      </c>
      <c r="B249" s="4" t="s">
        <v>254</v>
      </c>
      <c r="C249" s="47">
        <v>546818.48</v>
      </c>
      <c r="D249" s="4"/>
      <c r="E249" s="4"/>
      <c r="F249" s="4"/>
      <c r="G249" s="4"/>
      <c r="H249" s="4"/>
      <c r="I249" s="4"/>
      <c r="J249" s="4"/>
      <c r="K249" s="52">
        <v>25506.14</v>
      </c>
      <c r="L249" s="52">
        <v>26271.33</v>
      </c>
      <c r="M249" s="47">
        <v>161883.92000000001</v>
      </c>
      <c r="N249" s="47">
        <v>333157.09999999998</v>
      </c>
      <c r="O249" s="4"/>
      <c r="P249" s="2">
        <v>245</v>
      </c>
      <c r="Q249" s="2" t="b">
        <f t="shared" si="5"/>
        <v>1</v>
      </c>
    </row>
    <row r="250" spans="1:17" ht="27.95" customHeight="1" x14ac:dyDescent="0.25">
      <c r="A250" s="16">
        <v>246</v>
      </c>
      <c r="B250" s="4" t="s">
        <v>255</v>
      </c>
      <c r="C250" s="17">
        <v>58496.86</v>
      </c>
      <c r="D250" s="9"/>
      <c r="E250" s="9"/>
      <c r="F250" s="9"/>
      <c r="G250" s="9"/>
      <c r="H250" s="9"/>
      <c r="I250" s="9"/>
      <c r="J250" s="9"/>
      <c r="K250" s="37">
        <v>2728.56</v>
      </c>
      <c r="L250" s="37">
        <v>2810.42</v>
      </c>
      <c r="M250" s="17">
        <v>17317.810000000001</v>
      </c>
      <c r="N250" s="17">
        <v>35640.06</v>
      </c>
      <c r="O250" s="9"/>
      <c r="P250" s="2">
        <v>246</v>
      </c>
      <c r="Q250" s="2" t="b">
        <f t="shared" si="5"/>
        <v>1</v>
      </c>
    </row>
    <row r="251" spans="1:17" ht="11.25" customHeight="1" x14ac:dyDescent="0.25">
      <c r="A251" s="15">
        <v>247</v>
      </c>
      <c r="B251" s="51" t="s">
        <v>256</v>
      </c>
      <c r="C251" s="47">
        <v>83930.28</v>
      </c>
      <c r="D251" s="12"/>
      <c r="E251" s="12"/>
      <c r="F251" s="12"/>
      <c r="G251" s="12"/>
      <c r="H251" s="12"/>
      <c r="I251" s="12"/>
      <c r="J251" s="12"/>
      <c r="K251" s="45">
        <v>3914.9</v>
      </c>
      <c r="L251" s="45">
        <v>4032.34</v>
      </c>
      <c r="M251" s="47">
        <v>24847.3</v>
      </c>
      <c r="N251" s="47">
        <v>51135.74</v>
      </c>
      <c r="O251" s="12"/>
      <c r="P251" s="2">
        <v>247</v>
      </c>
      <c r="Q251" s="2" t="b">
        <f t="shared" si="5"/>
        <v>1</v>
      </c>
    </row>
    <row r="252" spans="1:17" ht="22.5" customHeight="1" x14ac:dyDescent="0.25">
      <c r="A252" s="15">
        <v>248</v>
      </c>
      <c r="B252" s="4" t="s">
        <v>257</v>
      </c>
      <c r="C252" s="47">
        <v>43236.81</v>
      </c>
      <c r="D252" s="9"/>
      <c r="E252" s="9"/>
      <c r="F252" s="9"/>
      <c r="G252" s="9"/>
      <c r="H252" s="9"/>
      <c r="I252" s="9"/>
      <c r="J252" s="9"/>
      <c r="K252" s="45">
        <v>2016.76</v>
      </c>
      <c r="L252" s="45">
        <v>2077.27</v>
      </c>
      <c r="M252" s="47">
        <v>12800.12</v>
      </c>
      <c r="N252" s="47">
        <v>26342.65</v>
      </c>
      <c r="O252" s="9"/>
      <c r="P252" s="2">
        <v>248</v>
      </c>
      <c r="Q252" s="2" t="b">
        <f t="shared" si="5"/>
        <v>1</v>
      </c>
    </row>
    <row r="253" spans="1:17" ht="27.95" customHeight="1" x14ac:dyDescent="0.25">
      <c r="A253" s="16">
        <v>249</v>
      </c>
      <c r="B253" s="4" t="s">
        <v>258</v>
      </c>
      <c r="C253" s="17">
        <v>139883.79999999999</v>
      </c>
      <c r="D253" s="9"/>
      <c r="E253" s="9"/>
      <c r="F253" s="9"/>
      <c r="G253" s="9"/>
      <c r="H253" s="9"/>
      <c r="I253" s="9"/>
      <c r="J253" s="9"/>
      <c r="K253" s="37">
        <v>6524.83</v>
      </c>
      <c r="L253" s="37">
        <v>6720.57</v>
      </c>
      <c r="M253" s="17">
        <v>41412.160000000003</v>
      </c>
      <c r="N253" s="17">
        <v>85226.23</v>
      </c>
      <c r="O253" s="9"/>
      <c r="P253" s="2">
        <v>249</v>
      </c>
      <c r="Q253" s="2" t="b">
        <f t="shared" si="5"/>
        <v>1</v>
      </c>
    </row>
    <row r="254" spans="1:17" ht="18.95" customHeight="1" x14ac:dyDescent="0.25">
      <c r="A254" s="15">
        <v>250</v>
      </c>
      <c r="B254" s="51" t="s">
        <v>259</v>
      </c>
      <c r="C254" s="47">
        <v>129710.43</v>
      </c>
      <c r="D254" s="9"/>
      <c r="E254" s="9"/>
      <c r="F254" s="9"/>
      <c r="G254" s="9"/>
      <c r="H254" s="9"/>
      <c r="I254" s="9"/>
      <c r="J254" s="9"/>
      <c r="K254" s="45">
        <v>6050.29</v>
      </c>
      <c r="L254" s="45">
        <v>6231.8</v>
      </c>
      <c r="M254" s="47">
        <v>38400.370000000003</v>
      </c>
      <c r="N254" s="47">
        <v>79027.960000000006</v>
      </c>
      <c r="O254" s="9"/>
      <c r="P254" s="2">
        <v>250</v>
      </c>
      <c r="Q254" s="2" t="b">
        <f t="shared" si="5"/>
        <v>1</v>
      </c>
    </row>
    <row r="255" spans="1:17" ht="11.25" customHeight="1" x14ac:dyDescent="0.25">
      <c r="A255" s="15">
        <v>251</v>
      </c>
      <c r="B255" s="51" t="s">
        <v>260</v>
      </c>
      <c r="C255" s="47">
        <v>43236.81</v>
      </c>
      <c r="D255" s="12"/>
      <c r="E255" s="12"/>
      <c r="F255" s="12"/>
      <c r="G255" s="12"/>
      <c r="H255" s="12"/>
      <c r="I255" s="12"/>
      <c r="J255" s="12"/>
      <c r="K255" s="45">
        <v>2016.76</v>
      </c>
      <c r="L255" s="45">
        <v>2077.27</v>
      </c>
      <c r="M255" s="47">
        <v>12800.12</v>
      </c>
      <c r="N255" s="47">
        <v>26342.65</v>
      </c>
      <c r="O255" s="12"/>
      <c r="P255" s="2">
        <v>251</v>
      </c>
      <c r="Q255" s="2" t="b">
        <f t="shared" si="5"/>
        <v>1</v>
      </c>
    </row>
    <row r="256" spans="1:17" ht="27.95" customHeight="1" x14ac:dyDescent="0.25">
      <c r="A256" s="16">
        <v>252</v>
      </c>
      <c r="B256" s="4" t="s">
        <v>261</v>
      </c>
      <c r="C256" s="17">
        <v>15260.05</v>
      </c>
      <c r="D256" s="9"/>
      <c r="E256" s="9"/>
      <c r="F256" s="9"/>
      <c r="G256" s="9"/>
      <c r="H256" s="9"/>
      <c r="I256" s="9"/>
      <c r="J256" s="9"/>
      <c r="K256" s="23">
        <v>711.8</v>
      </c>
      <c r="L256" s="23">
        <v>733.15</v>
      </c>
      <c r="M256" s="17">
        <v>4517.6899999999996</v>
      </c>
      <c r="N256" s="17">
        <v>9297.41</v>
      </c>
      <c r="O256" s="9"/>
      <c r="P256" s="2">
        <v>252</v>
      </c>
      <c r="Q256" s="2" t="b">
        <f t="shared" si="5"/>
        <v>1</v>
      </c>
    </row>
    <row r="257" spans="1:17" ht="22.5" customHeight="1" x14ac:dyDescent="0.25">
      <c r="A257" s="15">
        <v>253</v>
      </c>
      <c r="B257" s="4" t="s">
        <v>262</v>
      </c>
      <c r="C257" s="47">
        <v>15260.05</v>
      </c>
      <c r="D257" s="9"/>
      <c r="E257" s="9"/>
      <c r="F257" s="9"/>
      <c r="G257" s="9"/>
      <c r="H257" s="9"/>
      <c r="I257" s="9"/>
      <c r="J257" s="9"/>
      <c r="K257" s="53">
        <v>711.8</v>
      </c>
      <c r="L257" s="53">
        <v>733.15</v>
      </c>
      <c r="M257" s="47">
        <v>4517.6899999999996</v>
      </c>
      <c r="N257" s="47">
        <v>9297.41</v>
      </c>
      <c r="O257" s="9"/>
      <c r="P257" s="2">
        <v>253</v>
      </c>
      <c r="Q257" s="2" t="b">
        <f t="shared" si="5"/>
        <v>1</v>
      </c>
    </row>
    <row r="258" spans="1:17" ht="37.35" customHeight="1" x14ac:dyDescent="0.25">
      <c r="A258" s="16">
        <v>254</v>
      </c>
      <c r="B258" s="4" t="s">
        <v>263</v>
      </c>
      <c r="C258" s="17">
        <v>101733.67</v>
      </c>
      <c r="D258" s="4"/>
      <c r="E258" s="4"/>
      <c r="F258" s="4"/>
      <c r="G258" s="4"/>
      <c r="H258" s="4"/>
      <c r="I258" s="4"/>
      <c r="J258" s="4"/>
      <c r="K258" s="37">
        <v>4745.33</v>
      </c>
      <c r="L258" s="37">
        <v>4887.6899999999996</v>
      </c>
      <c r="M258" s="17">
        <v>30117.94</v>
      </c>
      <c r="N258" s="17">
        <v>61982.720000000001</v>
      </c>
      <c r="O258" s="4"/>
      <c r="P258" s="2">
        <v>254</v>
      </c>
      <c r="Q258" s="2" t="b">
        <f t="shared" si="5"/>
        <v>1</v>
      </c>
    </row>
    <row r="259" spans="1:17" ht="37.35" customHeight="1" x14ac:dyDescent="0.25">
      <c r="A259" s="16">
        <v>255</v>
      </c>
      <c r="B259" s="4" t="s">
        <v>264</v>
      </c>
      <c r="C259" s="17">
        <v>43236.81</v>
      </c>
      <c r="D259" s="4"/>
      <c r="E259" s="4"/>
      <c r="F259" s="4"/>
      <c r="G259" s="4"/>
      <c r="H259" s="4"/>
      <c r="I259" s="4"/>
      <c r="J259" s="4"/>
      <c r="K259" s="37">
        <v>2016.76</v>
      </c>
      <c r="L259" s="37">
        <v>2077.27</v>
      </c>
      <c r="M259" s="17">
        <v>12800.12</v>
      </c>
      <c r="N259" s="17">
        <v>26342.65</v>
      </c>
      <c r="O259" s="4"/>
      <c r="P259" s="2">
        <v>255</v>
      </c>
      <c r="Q259" s="2" t="b">
        <f t="shared" si="5"/>
        <v>1</v>
      </c>
    </row>
    <row r="260" spans="1:17" ht="27.95" customHeight="1" x14ac:dyDescent="0.25">
      <c r="A260" s="16">
        <v>256</v>
      </c>
      <c r="B260" s="4" t="s">
        <v>265</v>
      </c>
      <c r="C260" s="17">
        <v>7825.67</v>
      </c>
      <c r="D260" s="9"/>
      <c r="E260" s="9"/>
      <c r="F260" s="9"/>
      <c r="G260" s="9"/>
      <c r="H260" s="9"/>
      <c r="I260" s="9"/>
      <c r="J260" s="9"/>
      <c r="K260" s="23">
        <v>365.03</v>
      </c>
      <c r="L260" s="23">
        <v>375.98</v>
      </c>
      <c r="M260" s="17">
        <v>2316.7600000000002</v>
      </c>
      <c r="N260" s="17">
        <v>4767.8999999999996</v>
      </c>
      <c r="O260" s="9"/>
      <c r="P260" s="2">
        <v>256</v>
      </c>
      <c r="Q260" s="2" t="b">
        <f t="shared" si="5"/>
        <v>1</v>
      </c>
    </row>
    <row r="261" spans="1:17" ht="27.95" customHeight="1" x14ac:dyDescent="0.25">
      <c r="A261" s="16">
        <v>257</v>
      </c>
      <c r="B261" s="4" t="s">
        <v>266</v>
      </c>
      <c r="C261" s="17">
        <v>50866.84</v>
      </c>
      <c r="D261" s="9"/>
      <c r="E261" s="9"/>
      <c r="F261" s="9"/>
      <c r="G261" s="9"/>
      <c r="H261" s="9"/>
      <c r="I261" s="9"/>
      <c r="J261" s="9"/>
      <c r="K261" s="37">
        <v>2372.66</v>
      </c>
      <c r="L261" s="37">
        <v>2443.84</v>
      </c>
      <c r="M261" s="17">
        <v>15058.97</v>
      </c>
      <c r="N261" s="17">
        <v>30991.360000000001</v>
      </c>
      <c r="O261" s="9"/>
      <c r="P261" s="2">
        <v>257</v>
      </c>
      <c r="Q261" s="2" t="b">
        <f t="shared" si="5"/>
        <v>1</v>
      </c>
    </row>
    <row r="262" spans="1:17" ht="28.35" customHeight="1" x14ac:dyDescent="0.25">
      <c r="A262" s="20">
        <v>258</v>
      </c>
      <c r="B262" s="207" t="s">
        <v>267</v>
      </c>
      <c r="C262" s="21">
        <v>61040.2</v>
      </c>
      <c r="D262" s="5"/>
      <c r="E262" s="5"/>
      <c r="F262" s="5"/>
      <c r="G262" s="5"/>
      <c r="H262" s="5"/>
      <c r="I262" s="5"/>
      <c r="J262" s="5"/>
      <c r="K262" s="67">
        <v>2847.2</v>
      </c>
      <c r="L262" s="67">
        <v>2932.61</v>
      </c>
      <c r="M262" s="21">
        <v>18070.759999999998</v>
      </c>
      <c r="N262" s="21">
        <v>37189.629999999997</v>
      </c>
      <c r="O262" s="5"/>
      <c r="P262" s="2">
        <v>258</v>
      </c>
      <c r="Q262" s="2" t="b">
        <f t="shared" si="5"/>
        <v>1</v>
      </c>
    </row>
    <row r="263" spans="1:17" ht="27.95" customHeight="1" x14ac:dyDescent="0.25">
      <c r="A263" s="68">
        <v>259</v>
      </c>
      <c r="B263" s="208" t="s">
        <v>268</v>
      </c>
      <c r="C263" s="43">
        <v>22890.080000000002</v>
      </c>
      <c r="D263" s="7"/>
      <c r="E263" s="7"/>
      <c r="F263" s="7"/>
      <c r="G263" s="7"/>
      <c r="H263" s="7"/>
      <c r="I263" s="7"/>
      <c r="J263" s="7"/>
      <c r="K263" s="69">
        <v>1067.7</v>
      </c>
      <c r="L263" s="42">
        <v>1099.73</v>
      </c>
      <c r="M263" s="43">
        <v>6776.54</v>
      </c>
      <c r="N263" s="43">
        <v>13946.11</v>
      </c>
      <c r="O263" s="7"/>
      <c r="P263" s="2">
        <v>259</v>
      </c>
      <c r="Q263" s="2" t="b">
        <f t="shared" si="5"/>
        <v>1</v>
      </c>
    </row>
    <row r="264" spans="1:17" ht="74.099999999999994" customHeight="1" x14ac:dyDescent="0.25">
      <c r="A264" s="68">
        <v>260</v>
      </c>
      <c r="B264" s="4" t="s">
        <v>269</v>
      </c>
      <c r="C264" s="17">
        <v>58692.5</v>
      </c>
      <c r="D264" s="4"/>
      <c r="E264" s="4"/>
      <c r="F264" s="4"/>
      <c r="G264" s="4"/>
      <c r="H264" s="4"/>
      <c r="I264" s="4"/>
      <c r="J264" s="4"/>
      <c r="K264" s="37">
        <v>2737.69</v>
      </c>
      <c r="L264" s="30">
        <v>2819.82</v>
      </c>
      <c r="M264" s="17">
        <v>17375.73</v>
      </c>
      <c r="N264" s="17">
        <v>35759.26</v>
      </c>
      <c r="O264" s="4"/>
      <c r="P264" s="2">
        <v>260</v>
      </c>
      <c r="Q264" s="2" t="b">
        <f t="shared" si="5"/>
        <v>1</v>
      </c>
    </row>
    <row r="265" spans="1:17" ht="37.35" customHeight="1" x14ac:dyDescent="0.25">
      <c r="A265" s="16">
        <v>261</v>
      </c>
      <c r="B265" s="4" t="s">
        <v>270</v>
      </c>
      <c r="C265" s="17">
        <v>35606.78</v>
      </c>
      <c r="D265" s="4"/>
      <c r="E265" s="4"/>
      <c r="F265" s="4"/>
      <c r="G265" s="4"/>
      <c r="H265" s="4"/>
      <c r="I265" s="4"/>
      <c r="J265" s="4"/>
      <c r="K265" s="37">
        <v>1660.87</v>
      </c>
      <c r="L265" s="30">
        <v>1710.69</v>
      </c>
      <c r="M265" s="17">
        <v>10541.28</v>
      </c>
      <c r="N265" s="17">
        <v>21693.95</v>
      </c>
      <c r="O265" s="4"/>
      <c r="P265" s="2">
        <v>261</v>
      </c>
      <c r="Q265" s="2" t="b">
        <f t="shared" si="5"/>
        <v>1</v>
      </c>
    </row>
    <row r="266" spans="1:17" ht="22.5" customHeight="1" x14ac:dyDescent="0.25">
      <c r="A266" s="15">
        <v>262</v>
      </c>
      <c r="B266" s="4" t="s">
        <v>271</v>
      </c>
      <c r="C266" s="47">
        <v>20346.73</v>
      </c>
      <c r="D266" s="9"/>
      <c r="E266" s="9"/>
      <c r="F266" s="9"/>
      <c r="G266" s="9"/>
      <c r="H266" s="9"/>
      <c r="I266" s="9"/>
      <c r="J266" s="9"/>
      <c r="K266" s="53">
        <v>949.07</v>
      </c>
      <c r="L266" s="33">
        <v>977.54</v>
      </c>
      <c r="M266" s="47">
        <v>6023.59</v>
      </c>
      <c r="N266" s="47">
        <v>12396.54</v>
      </c>
      <c r="O266" s="9"/>
      <c r="P266" s="2">
        <v>262</v>
      </c>
      <c r="Q266" s="2" t="b">
        <f t="shared" si="5"/>
        <v>1</v>
      </c>
    </row>
    <row r="267" spans="1:17" ht="22.5" customHeight="1" x14ac:dyDescent="0.25">
      <c r="A267" s="15">
        <v>263</v>
      </c>
      <c r="B267" s="4" t="s">
        <v>272</v>
      </c>
      <c r="C267" s="47">
        <v>30520.1</v>
      </c>
      <c r="D267" s="9"/>
      <c r="E267" s="9"/>
      <c r="F267" s="9"/>
      <c r="G267" s="9"/>
      <c r="H267" s="9"/>
      <c r="I267" s="9"/>
      <c r="J267" s="9"/>
      <c r="K267" s="45">
        <v>1423.6</v>
      </c>
      <c r="L267" s="46">
        <v>1466.31</v>
      </c>
      <c r="M267" s="47">
        <v>9035.3799999999992</v>
      </c>
      <c r="N267" s="47">
        <v>18594.810000000001</v>
      </c>
      <c r="O267" s="9"/>
      <c r="P267" s="2">
        <v>263</v>
      </c>
      <c r="Q267" s="2" t="b">
        <f t="shared" si="5"/>
        <v>1</v>
      </c>
    </row>
    <row r="268" spans="1:17" ht="27.95" customHeight="1" x14ac:dyDescent="0.25">
      <c r="A268" s="16">
        <v>264</v>
      </c>
      <c r="B268" s="4" t="s">
        <v>273</v>
      </c>
      <c r="C268" s="17">
        <v>170403.9</v>
      </c>
      <c r="D268" s="9"/>
      <c r="E268" s="9"/>
      <c r="F268" s="9"/>
      <c r="G268" s="9"/>
      <c r="H268" s="9"/>
      <c r="I268" s="9"/>
      <c r="J268" s="9"/>
      <c r="K268" s="37">
        <v>7948.43</v>
      </c>
      <c r="L268" s="30">
        <v>8186.88</v>
      </c>
      <c r="M268" s="17">
        <v>50447.55</v>
      </c>
      <c r="N268" s="17">
        <v>103821.05</v>
      </c>
      <c r="O268" s="9"/>
      <c r="P268" s="2">
        <v>264</v>
      </c>
      <c r="Q268" s="2" t="b">
        <f t="shared" si="5"/>
        <v>1</v>
      </c>
    </row>
    <row r="269" spans="1:17" ht="18.95" customHeight="1" x14ac:dyDescent="0.25">
      <c r="A269" s="15">
        <v>266</v>
      </c>
      <c r="B269" s="51" t="s">
        <v>274</v>
      </c>
      <c r="C269" s="47">
        <v>22890.080000000002</v>
      </c>
      <c r="D269" s="9"/>
      <c r="E269" s="9"/>
      <c r="F269" s="9"/>
      <c r="G269" s="9"/>
      <c r="H269" s="9"/>
      <c r="I269" s="9"/>
      <c r="J269" s="9"/>
      <c r="K269" s="45">
        <v>1067.7</v>
      </c>
      <c r="L269" s="46">
        <v>1099.73</v>
      </c>
      <c r="M269" s="47">
        <v>6776.54</v>
      </c>
      <c r="N269" s="47">
        <v>13946.11</v>
      </c>
      <c r="O269" s="9"/>
      <c r="P269" s="2">
        <v>266</v>
      </c>
      <c r="Q269" s="2" t="b">
        <f t="shared" si="5"/>
        <v>1</v>
      </c>
    </row>
    <row r="270" spans="1:17" ht="46.5" customHeight="1" x14ac:dyDescent="0.25">
      <c r="A270" s="15">
        <v>267</v>
      </c>
      <c r="B270" s="4" t="s">
        <v>275</v>
      </c>
      <c r="C270" s="47">
        <v>22890.080000000002</v>
      </c>
      <c r="D270" s="4"/>
      <c r="E270" s="4"/>
      <c r="F270" s="4"/>
      <c r="G270" s="4"/>
      <c r="H270" s="4"/>
      <c r="I270" s="4"/>
      <c r="J270" s="4"/>
      <c r="K270" s="45">
        <v>1067.7</v>
      </c>
      <c r="L270" s="46">
        <v>1099.73</v>
      </c>
      <c r="M270" s="47">
        <v>6776.54</v>
      </c>
      <c r="N270" s="47">
        <v>13946.11</v>
      </c>
      <c r="O270" s="4"/>
      <c r="P270" s="2">
        <v>267</v>
      </c>
      <c r="Q270" s="2" t="b">
        <f t="shared" si="5"/>
        <v>1</v>
      </c>
    </row>
    <row r="271" spans="1:17" ht="27.95" customHeight="1" x14ac:dyDescent="0.25">
      <c r="A271" s="16">
        <v>268</v>
      </c>
      <c r="B271" s="4" t="s">
        <v>276</v>
      </c>
      <c r="C271" s="17">
        <v>53410.18</v>
      </c>
      <c r="D271" s="9"/>
      <c r="E271" s="9"/>
      <c r="F271" s="9"/>
      <c r="G271" s="9"/>
      <c r="H271" s="9"/>
      <c r="I271" s="9"/>
      <c r="J271" s="9"/>
      <c r="K271" s="37">
        <v>2491.3000000000002</v>
      </c>
      <c r="L271" s="30">
        <v>2566.04</v>
      </c>
      <c r="M271" s="17">
        <v>15811.92</v>
      </c>
      <c r="N271" s="17">
        <v>32540.93</v>
      </c>
      <c r="O271" s="9"/>
      <c r="P271" s="2">
        <v>268</v>
      </c>
      <c r="Q271" s="2" t="b">
        <f t="shared" si="5"/>
        <v>1</v>
      </c>
    </row>
    <row r="272" spans="1:17" ht="18.95" customHeight="1" x14ac:dyDescent="0.25">
      <c r="A272" s="15">
        <v>269</v>
      </c>
      <c r="B272" s="51" t="s">
        <v>277</v>
      </c>
      <c r="C272" s="47">
        <v>106820.35</v>
      </c>
      <c r="D272" s="9"/>
      <c r="E272" s="9"/>
      <c r="F272" s="9"/>
      <c r="G272" s="9"/>
      <c r="H272" s="9"/>
      <c r="I272" s="9"/>
      <c r="J272" s="9"/>
      <c r="K272" s="45">
        <v>4982.6000000000004</v>
      </c>
      <c r="L272" s="46">
        <v>5132.07</v>
      </c>
      <c r="M272" s="47">
        <v>31623.83</v>
      </c>
      <c r="N272" s="47">
        <v>65081.85</v>
      </c>
      <c r="O272" s="9"/>
      <c r="P272" s="2">
        <v>269</v>
      </c>
      <c r="Q272" s="2" t="b">
        <f t="shared" si="5"/>
        <v>1</v>
      </c>
    </row>
    <row r="273" spans="1:17" ht="27.95" customHeight="1" x14ac:dyDescent="0.25">
      <c r="A273" s="16">
        <v>270</v>
      </c>
      <c r="B273" s="4" t="s">
        <v>278</v>
      </c>
      <c r="C273" s="17">
        <v>83930.28</v>
      </c>
      <c r="D273" s="9"/>
      <c r="E273" s="9"/>
      <c r="F273" s="9"/>
      <c r="G273" s="9"/>
      <c r="H273" s="9"/>
      <c r="I273" s="9"/>
      <c r="J273" s="9"/>
      <c r="K273" s="37">
        <v>3914.9</v>
      </c>
      <c r="L273" s="30">
        <v>4032.34</v>
      </c>
      <c r="M273" s="17">
        <v>24847.3</v>
      </c>
      <c r="N273" s="17">
        <v>51135.74</v>
      </c>
      <c r="O273" s="9"/>
      <c r="P273" s="2">
        <v>270</v>
      </c>
      <c r="Q273" s="2" t="b">
        <f t="shared" si="5"/>
        <v>1</v>
      </c>
    </row>
    <row r="274" spans="1:17" ht="22.5" customHeight="1" x14ac:dyDescent="0.25">
      <c r="A274" s="15">
        <v>271</v>
      </c>
      <c r="B274" s="4" t="s">
        <v>279</v>
      </c>
      <c r="C274" s="47">
        <v>63583.54</v>
      </c>
      <c r="D274" s="9"/>
      <c r="E274" s="9"/>
      <c r="F274" s="9"/>
      <c r="G274" s="9"/>
      <c r="H274" s="9"/>
      <c r="I274" s="9"/>
      <c r="J274" s="9"/>
      <c r="K274" s="45">
        <v>2965.83</v>
      </c>
      <c r="L274" s="46">
        <v>3054.81</v>
      </c>
      <c r="M274" s="47">
        <v>18823.71</v>
      </c>
      <c r="N274" s="47">
        <v>38739.199999999997</v>
      </c>
      <c r="O274" s="9"/>
      <c r="P274" s="2">
        <v>271</v>
      </c>
      <c r="Q274" s="2" t="b">
        <f t="shared" si="5"/>
        <v>1</v>
      </c>
    </row>
    <row r="275" spans="1:17" ht="22.5" customHeight="1" x14ac:dyDescent="0.25">
      <c r="A275" s="63">
        <v>272</v>
      </c>
      <c r="B275" s="71" t="s">
        <v>1127</v>
      </c>
      <c r="C275" s="55">
        <v>0</v>
      </c>
      <c r="D275" s="5"/>
      <c r="E275" s="5"/>
      <c r="F275" s="5"/>
      <c r="G275" s="5"/>
      <c r="H275" s="5"/>
      <c r="I275" s="5"/>
      <c r="J275" s="5"/>
      <c r="K275" s="70">
        <v>0</v>
      </c>
      <c r="L275" s="70">
        <v>0</v>
      </c>
      <c r="M275" s="55">
        <v>0</v>
      </c>
      <c r="N275" s="55">
        <v>0</v>
      </c>
      <c r="O275" s="5"/>
      <c r="P275" s="2">
        <v>272</v>
      </c>
      <c r="Q275" s="2" t="b">
        <f t="shared" si="5"/>
        <v>1</v>
      </c>
    </row>
    <row r="276" spans="1:17" ht="74.25" customHeight="1" x14ac:dyDescent="0.25">
      <c r="A276" s="16">
        <v>273</v>
      </c>
      <c r="B276" s="4" t="s">
        <v>280</v>
      </c>
      <c r="C276" s="19">
        <v>0</v>
      </c>
      <c r="D276" s="4"/>
      <c r="E276" s="4"/>
      <c r="F276" s="4"/>
      <c r="G276" s="4"/>
      <c r="H276" s="4"/>
      <c r="I276" s="19">
        <v>0</v>
      </c>
      <c r="J276" s="19">
        <v>0</v>
      </c>
      <c r="K276" s="19">
        <v>0</v>
      </c>
      <c r="L276" s="19">
        <v>0</v>
      </c>
      <c r="M276" s="4"/>
      <c r="N276" s="4"/>
      <c r="O276" s="4"/>
      <c r="P276" s="2">
        <v>273</v>
      </c>
      <c r="Q276" s="2" t="b">
        <f t="shared" si="5"/>
        <v>1</v>
      </c>
    </row>
    <row r="277" spans="1:17" ht="92.45" customHeight="1" x14ac:dyDescent="0.25">
      <c r="A277" s="16">
        <v>274</v>
      </c>
      <c r="B277" s="4" t="s">
        <v>281</v>
      </c>
      <c r="C277" s="17">
        <v>104782.19</v>
      </c>
      <c r="D277" s="4"/>
      <c r="E277" s="4"/>
      <c r="F277" s="4"/>
      <c r="G277" s="4"/>
      <c r="H277" s="4"/>
      <c r="I277" s="17">
        <v>4813.6499999999996</v>
      </c>
      <c r="J277" s="17">
        <v>5025.45</v>
      </c>
      <c r="K277" s="17">
        <v>31027.15</v>
      </c>
      <c r="L277" s="17">
        <v>63915.93</v>
      </c>
      <c r="M277" s="4"/>
      <c r="N277" s="4"/>
      <c r="O277" s="4"/>
      <c r="P277" s="2">
        <v>274</v>
      </c>
      <c r="Q277" s="2" t="b">
        <f t="shared" si="5"/>
        <v>1</v>
      </c>
    </row>
    <row r="278" spans="1:17" ht="55.7" customHeight="1" x14ac:dyDescent="0.25">
      <c r="A278" s="16">
        <v>275</v>
      </c>
      <c r="B278" s="4" t="s">
        <v>282</v>
      </c>
      <c r="C278" s="17">
        <v>154054.68</v>
      </c>
      <c r="D278" s="4"/>
      <c r="E278" s="17">
        <v>7073.48</v>
      </c>
      <c r="F278" s="17">
        <v>7420.08</v>
      </c>
      <c r="G278" s="17">
        <v>46212.29</v>
      </c>
      <c r="H278" s="17">
        <v>93348.82</v>
      </c>
      <c r="I278" s="4"/>
      <c r="J278" s="4"/>
      <c r="K278" s="4"/>
      <c r="L278" s="4"/>
      <c r="M278" s="4"/>
      <c r="N278" s="4"/>
      <c r="O278" s="4"/>
      <c r="P278" s="2">
        <v>275</v>
      </c>
      <c r="Q278" s="2" t="b">
        <f t="shared" si="5"/>
        <v>1</v>
      </c>
    </row>
    <row r="279" spans="1:17" ht="64.7" customHeight="1" x14ac:dyDescent="0.25">
      <c r="A279" s="16">
        <v>276</v>
      </c>
      <c r="B279" s="4" t="s">
        <v>283</v>
      </c>
      <c r="C279" s="17">
        <v>213979.37</v>
      </c>
      <c r="D279" s="4"/>
      <c r="E279" s="17">
        <v>9824.9500000000007</v>
      </c>
      <c r="F279" s="17">
        <v>10306.370000000001</v>
      </c>
      <c r="G279" s="17">
        <v>64188.09</v>
      </c>
      <c r="H279" s="17">
        <v>129659.95</v>
      </c>
      <c r="I279" s="4"/>
      <c r="J279" s="4"/>
      <c r="K279" s="4"/>
      <c r="L279" s="4"/>
      <c r="M279" s="4"/>
      <c r="N279" s="4"/>
      <c r="O279" s="4"/>
      <c r="P279" s="2">
        <v>276</v>
      </c>
      <c r="Q279" s="2" t="b">
        <f t="shared" si="5"/>
        <v>1</v>
      </c>
    </row>
    <row r="280" spans="1:17" ht="65.099999999999994" customHeight="1" x14ac:dyDescent="0.25">
      <c r="A280" s="16">
        <v>277</v>
      </c>
      <c r="B280" s="4" t="s">
        <v>284</v>
      </c>
      <c r="C280" s="17">
        <v>321616.07</v>
      </c>
      <c r="D280" s="4"/>
      <c r="E280" s="4"/>
      <c r="F280" s="4"/>
      <c r="G280" s="4"/>
      <c r="H280" s="4"/>
      <c r="I280" s="4"/>
      <c r="J280" s="4"/>
      <c r="K280" s="4"/>
      <c r="L280" s="17">
        <v>11592.59</v>
      </c>
      <c r="M280" s="17">
        <v>11592.59</v>
      </c>
      <c r="N280" s="17">
        <v>147010.29</v>
      </c>
      <c r="O280" s="17">
        <v>151420.6</v>
      </c>
      <c r="P280" s="2">
        <v>277</v>
      </c>
      <c r="Q280" s="2" t="b">
        <f t="shared" si="5"/>
        <v>1</v>
      </c>
    </row>
    <row r="281" spans="1:17" ht="22.5" customHeight="1" x14ac:dyDescent="0.25">
      <c r="A281" s="63">
        <v>278</v>
      </c>
      <c r="B281" s="71" t="s">
        <v>1128</v>
      </c>
      <c r="C281" s="36">
        <v>43461.63</v>
      </c>
      <c r="D281" s="5"/>
      <c r="E281" s="5"/>
      <c r="F281" s="5"/>
      <c r="G281" s="5"/>
      <c r="H281" s="5"/>
      <c r="I281" s="5"/>
      <c r="J281" s="5"/>
      <c r="K281" s="5"/>
      <c r="L281" s="36">
        <v>1566.57</v>
      </c>
      <c r="M281" s="36">
        <v>1566.57</v>
      </c>
      <c r="N281" s="36">
        <v>19866.259999999998</v>
      </c>
      <c r="O281" s="36">
        <v>20462.240000000002</v>
      </c>
      <c r="P281" s="2">
        <v>278</v>
      </c>
      <c r="Q281" s="2" t="b">
        <f t="shared" si="5"/>
        <v>1</v>
      </c>
    </row>
    <row r="282" spans="1:17" ht="55.7" customHeight="1" x14ac:dyDescent="0.25">
      <c r="A282" s="16">
        <v>279</v>
      </c>
      <c r="B282" s="4" t="s">
        <v>285</v>
      </c>
      <c r="C282" s="44">
        <v>5376.37</v>
      </c>
      <c r="D282" s="4"/>
      <c r="E282" s="23">
        <v>246.86</v>
      </c>
      <c r="F282" s="19">
        <v>258.95</v>
      </c>
      <c r="G282" s="17">
        <v>1612.77</v>
      </c>
      <c r="H282" s="17">
        <v>3257.79</v>
      </c>
      <c r="I282" s="4"/>
      <c r="J282" s="4"/>
      <c r="K282" s="4"/>
      <c r="L282" s="4"/>
      <c r="M282" s="4"/>
      <c r="N282" s="4"/>
      <c r="O282" s="4"/>
      <c r="P282" s="2">
        <v>279</v>
      </c>
      <c r="Q282" s="2" t="b">
        <f t="shared" si="5"/>
        <v>1</v>
      </c>
    </row>
    <row r="283" spans="1:17" ht="55.7" customHeight="1" x14ac:dyDescent="0.25">
      <c r="A283" s="16">
        <v>280</v>
      </c>
      <c r="B283" s="4" t="s">
        <v>286</v>
      </c>
      <c r="C283" s="30">
        <v>32138.11</v>
      </c>
      <c r="D283" s="4"/>
      <c r="E283" s="4"/>
      <c r="F283" s="4"/>
      <c r="G283" s="4"/>
      <c r="H283" s="4"/>
      <c r="I283" s="4"/>
      <c r="J283" s="4"/>
      <c r="K283" s="4"/>
      <c r="L283" s="17">
        <v>1158.4100000000001</v>
      </c>
      <c r="M283" s="17">
        <v>1158.4100000000001</v>
      </c>
      <c r="N283" s="17">
        <v>14690.29</v>
      </c>
      <c r="O283" s="17">
        <v>15131</v>
      </c>
      <c r="P283" s="2">
        <v>280</v>
      </c>
      <c r="Q283" s="2" t="b">
        <f t="shared" si="5"/>
        <v>1</v>
      </c>
    </row>
    <row r="284" spans="1:17" ht="46.5" customHeight="1" x14ac:dyDescent="0.25">
      <c r="A284" s="15">
        <v>281</v>
      </c>
      <c r="B284" s="4" t="s">
        <v>287</v>
      </c>
      <c r="C284" s="46">
        <v>16129.1</v>
      </c>
      <c r="D284" s="4"/>
      <c r="E284" s="53">
        <v>740.57</v>
      </c>
      <c r="F284" s="18">
        <v>776.86</v>
      </c>
      <c r="G284" s="47">
        <v>4838.3</v>
      </c>
      <c r="H284" s="47">
        <v>9773.36</v>
      </c>
      <c r="I284" s="4"/>
      <c r="J284" s="4"/>
      <c r="K284" s="4"/>
      <c r="L284" s="4"/>
      <c r="M284" s="4"/>
      <c r="N284" s="4"/>
      <c r="O284" s="4"/>
      <c r="P284" s="2">
        <v>281</v>
      </c>
      <c r="Q284" s="2" t="b">
        <f t="shared" si="5"/>
        <v>1</v>
      </c>
    </row>
    <row r="285" spans="1:17" ht="55.7" customHeight="1" x14ac:dyDescent="0.25">
      <c r="A285" s="16">
        <v>282</v>
      </c>
      <c r="B285" s="4" t="s">
        <v>288</v>
      </c>
      <c r="C285" s="44">
        <v>3440.87</v>
      </c>
      <c r="D285" s="4"/>
      <c r="E285" s="23">
        <v>157.99</v>
      </c>
      <c r="F285" s="19">
        <v>165.73</v>
      </c>
      <c r="G285" s="17">
        <v>1032.17</v>
      </c>
      <c r="H285" s="17">
        <v>2084.98</v>
      </c>
      <c r="I285" s="4"/>
      <c r="J285" s="4"/>
      <c r="K285" s="4"/>
      <c r="L285" s="4"/>
      <c r="M285" s="4"/>
      <c r="N285" s="4"/>
      <c r="O285" s="4"/>
      <c r="P285" s="2">
        <v>282</v>
      </c>
      <c r="Q285" s="2" t="b">
        <f t="shared" si="5"/>
        <v>1</v>
      </c>
    </row>
    <row r="286" spans="1:17" ht="27.95" customHeight="1" x14ac:dyDescent="0.25">
      <c r="A286" s="16">
        <v>283</v>
      </c>
      <c r="B286" s="4" t="s">
        <v>289</v>
      </c>
      <c r="C286" s="19">
        <v>0</v>
      </c>
      <c r="D286" s="9"/>
      <c r="E286" s="64">
        <v>0</v>
      </c>
      <c r="F286" s="19">
        <v>0</v>
      </c>
      <c r="G286" s="19">
        <v>0</v>
      </c>
      <c r="H286" s="19">
        <v>0</v>
      </c>
      <c r="I286" s="9"/>
      <c r="J286" s="9"/>
      <c r="K286" s="9"/>
      <c r="L286" s="9"/>
      <c r="M286" s="9"/>
      <c r="N286" s="9"/>
      <c r="O286" s="9"/>
      <c r="P286" s="2">
        <v>283</v>
      </c>
      <c r="Q286" s="2" t="b">
        <f t="shared" si="5"/>
        <v>1</v>
      </c>
    </row>
    <row r="287" spans="1:17" ht="37.35" customHeight="1" x14ac:dyDescent="0.25">
      <c r="A287" s="16">
        <v>284</v>
      </c>
      <c r="B287" s="4" t="s">
        <v>290</v>
      </c>
      <c r="C287" s="30">
        <v>80345.289999999994</v>
      </c>
      <c r="D287" s="4"/>
      <c r="E287" s="4"/>
      <c r="F287" s="4"/>
      <c r="G287" s="4"/>
      <c r="H287" s="4"/>
      <c r="I287" s="4"/>
      <c r="J287" s="4"/>
      <c r="K287" s="4"/>
      <c r="L287" s="17">
        <v>2896.03</v>
      </c>
      <c r="M287" s="17">
        <v>2896.03</v>
      </c>
      <c r="N287" s="17">
        <v>36725.730000000003</v>
      </c>
      <c r="O287" s="17">
        <v>37827.5</v>
      </c>
      <c r="P287" s="2">
        <v>284</v>
      </c>
      <c r="Q287" s="2" t="b">
        <f t="shared" si="5"/>
        <v>1</v>
      </c>
    </row>
    <row r="288" spans="1:17" ht="18.95" customHeight="1" x14ac:dyDescent="0.25">
      <c r="A288" s="15">
        <v>285</v>
      </c>
      <c r="B288" s="51" t="s">
        <v>291</v>
      </c>
      <c r="C288" s="46">
        <v>173846.53</v>
      </c>
      <c r="D288" s="9"/>
      <c r="E288" s="9"/>
      <c r="F288" s="9"/>
      <c r="G288" s="9"/>
      <c r="H288" s="9"/>
      <c r="I288" s="9"/>
      <c r="J288" s="9"/>
      <c r="K288" s="9"/>
      <c r="L288" s="47">
        <v>6266.27</v>
      </c>
      <c r="M288" s="47">
        <v>6266.27</v>
      </c>
      <c r="N288" s="47">
        <v>79465.02</v>
      </c>
      <c r="O288" s="47">
        <v>81848.97</v>
      </c>
      <c r="P288" s="2">
        <v>285</v>
      </c>
      <c r="Q288" s="2" t="b">
        <f t="shared" si="5"/>
        <v>1</v>
      </c>
    </row>
    <row r="289" spans="1:17" ht="55.7" customHeight="1" x14ac:dyDescent="0.25">
      <c r="A289" s="20">
        <v>286</v>
      </c>
      <c r="B289" s="207" t="s">
        <v>292</v>
      </c>
      <c r="C289" s="38">
        <v>117387.04</v>
      </c>
      <c r="D289" s="207"/>
      <c r="E289" s="207"/>
      <c r="F289" s="207"/>
      <c r="G289" s="207"/>
      <c r="H289" s="207"/>
      <c r="I289" s="21">
        <v>5392.72</v>
      </c>
      <c r="J289" s="21">
        <v>5629.99</v>
      </c>
      <c r="K289" s="21">
        <v>34759.589999999997</v>
      </c>
      <c r="L289" s="21">
        <v>71604.75</v>
      </c>
      <c r="M289" s="207"/>
      <c r="N289" s="207"/>
      <c r="O289" s="207"/>
      <c r="P289" s="2">
        <v>286</v>
      </c>
      <c r="Q289" s="2" t="b">
        <f t="shared" si="5"/>
        <v>1</v>
      </c>
    </row>
    <row r="290" spans="1:17" ht="37.35" customHeight="1" x14ac:dyDescent="0.25">
      <c r="A290" s="68">
        <v>287</v>
      </c>
      <c r="B290" s="208" t="s">
        <v>293</v>
      </c>
      <c r="C290" s="69">
        <v>939775.6</v>
      </c>
      <c r="D290" s="208"/>
      <c r="E290" s="208"/>
      <c r="F290" s="208"/>
      <c r="G290" s="208"/>
      <c r="H290" s="208"/>
      <c r="I290" s="43">
        <v>43172.93</v>
      </c>
      <c r="J290" s="43">
        <v>45072.53</v>
      </c>
      <c r="K290" s="43">
        <v>278277.83</v>
      </c>
      <c r="L290" s="43">
        <v>573252.31999999995</v>
      </c>
      <c r="M290" s="208"/>
      <c r="N290" s="208"/>
      <c r="O290" s="208"/>
      <c r="P290" s="2">
        <v>287</v>
      </c>
      <c r="Q290" s="2" t="b">
        <f t="shared" si="5"/>
        <v>1</v>
      </c>
    </row>
    <row r="291" spans="1:17" ht="55.7" customHeight="1" x14ac:dyDescent="0.25">
      <c r="A291" s="16">
        <v>288</v>
      </c>
      <c r="B291" s="4" t="s">
        <v>294</v>
      </c>
      <c r="C291" s="37">
        <v>275514.53000000003</v>
      </c>
      <c r="D291" s="4"/>
      <c r="E291" s="4"/>
      <c r="F291" s="4"/>
      <c r="G291" s="17">
        <v>12797.99</v>
      </c>
      <c r="H291" s="17">
        <v>12925.97</v>
      </c>
      <c r="I291" s="17">
        <v>80890.73</v>
      </c>
      <c r="J291" s="17">
        <v>168899.84</v>
      </c>
      <c r="K291" s="4"/>
      <c r="L291" s="4"/>
      <c r="M291" s="4"/>
      <c r="N291" s="4"/>
      <c r="O291" s="4"/>
      <c r="P291" s="2">
        <v>288</v>
      </c>
      <c r="Q291" s="2" t="b">
        <f t="shared" si="5"/>
        <v>1</v>
      </c>
    </row>
    <row r="292" spans="1:17" ht="65.099999999999994" customHeight="1" x14ac:dyDescent="0.25">
      <c r="A292" s="16">
        <v>289</v>
      </c>
      <c r="B292" s="4" t="s">
        <v>295</v>
      </c>
      <c r="C292" s="37">
        <v>47265.22</v>
      </c>
      <c r="D292" s="4"/>
      <c r="E292" s="4"/>
      <c r="F292" s="4"/>
      <c r="G292" s="17">
        <v>2195.5300000000002</v>
      </c>
      <c r="H292" s="17">
        <v>2217.48</v>
      </c>
      <c r="I292" s="17">
        <v>13877.01</v>
      </c>
      <c r="J292" s="17">
        <v>28975.200000000001</v>
      </c>
      <c r="K292" s="4"/>
      <c r="L292" s="4"/>
      <c r="M292" s="4"/>
      <c r="N292" s="4"/>
      <c r="O292" s="4"/>
      <c r="P292" s="2">
        <v>289</v>
      </c>
      <c r="Q292" s="2" t="b">
        <f t="shared" si="5"/>
        <v>1</v>
      </c>
    </row>
    <row r="293" spans="1:17" ht="37.35" customHeight="1" x14ac:dyDescent="0.25">
      <c r="A293" s="16">
        <v>290</v>
      </c>
      <c r="B293" s="4" t="s">
        <v>296</v>
      </c>
      <c r="C293" s="37">
        <v>58552.63</v>
      </c>
      <c r="D293" s="4"/>
      <c r="E293" s="17">
        <v>2688.47</v>
      </c>
      <c r="F293" s="17">
        <v>2820.2</v>
      </c>
      <c r="G293" s="17">
        <v>17564.23</v>
      </c>
      <c r="H293" s="17">
        <v>35479.74</v>
      </c>
      <c r="I293" s="4"/>
      <c r="J293" s="4"/>
      <c r="K293" s="4"/>
      <c r="L293" s="4"/>
      <c r="M293" s="4"/>
      <c r="N293" s="4"/>
      <c r="O293" s="4"/>
      <c r="P293" s="2">
        <v>290</v>
      </c>
      <c r="Q293" s="2" t="b">
        <f t="shared" si="5"/>
        <v>1</v>
      </c>
    </row>
    <row r="294" spans="1:17" ht="65.099999999999994" customHeight="1" x14ac:dyDescent="0.25">
      <c r="A294" s="16">
        <v>291</v>
      </c>
      <c r="B294" s="4" t="s">
        <v>297</v>
      </c>
      <c r="C294" s="37">
        <v>59140.03</v>
      </c>
      <c r="D294" s="4"/>
      <c r="E294" s="17">
        <v>2715.44</v>
      </c>
      <c r="F294" s="17">
        <v>2848.5</v>
      </c>
      <c r="G294" s="17">
        <v>17740.43</v>
      </c>
      <c r="H294" s="17">
        <v>35835.660000000003</v>
      </c>
      <c r="I294" s="4"/>
      <c r="J294" s="4"/>
      <c r="K294" s="4"/>
      <c r="L294" s="4"/>
      <c r="M294" s="4"/>
      <c r="N294" s="4"/>
      <c r="O294" s="4"/>
      <c r="P294" s="2">
        <v>291</v>
      </c>
      <c r="Q294" s="2" t="b">
        <f t="shared" si="5"/>
        <v>1</v>
      </c>
    </row>
    <row r="295" spans="1:17" ht="55.7" customHeight="1" x14ac:dyDescent="0.25">
      <c r="A295" s="16">
        <v>292</v>
      </c>
      <c r="B295" s="4" t="s">
        <v>298</v>
      </c>
      <c r="C295" s="37">
        <v>57865.919999999998</v>
      </c>
      <c r="D295" s="4"/>
      <c r="E295" s="4"/>
      <c r="F295" s="4"/>
      <c r="G295" s="17">
        <v>2687.94</v>
      </c>
      <c r="H295" s="17">
        <v>2714.82</v>
      </c>
      <c r="I295" s="17">
        <v>16989.36</v>
      </c>
      <c r="J295" s="17">
        <v>35473.79</v>
      </c>
      <c r="K295" s="4"/>
      <c r="L295" s="4"/>
      <c r="M295" s="4"/>
      <c r="N295" s="4"/>
      <c r="O295" s="4"/>
      <c r="P295" s="2">
        <v>292</v>
      </c>
      <c r="Q295" s="2" t="b">
        <f t="shared" si="5"/>
        <v>1</v>
      </c>
    </row>
    <row r="296" spans="1:17" ht="65.099999999999994" customHeight="1" x14ac:dyDescent="0.25">
      <c r="A296" s="16">
        <v>293</v>
      </c>
      <c r="B296" s="4" t="s">
        <v>299</v>
      </c>
      <c r="C296" s="37">
        <v>34719.550000000003</v>
      </c>
      <c r="D296" s="4"/>
      <c r="E296" s="4"/>
      <c r="F296" s="4"/>
      <c r="G296" s="17">
        <v>1612.77</v>
      </c>
      <c r="H296" s="17">
        <v>1628.89</v>
      </c>
      <c r="I296" s="17">
        <v>10193.620000000001</v>
      </c>
      <c r="J296" s="17">
        <v>21284.27</v>
      </c>
      <c r="K296" s="4"/>
      <c r="L296" s="4"/>
      <c r="M296" s="4"/>
      <c r="N296" s="4"/>
      <c r="O296" s="4"/>
      <c r="P296" s="2">
        <v>293</v>
      </c>
      <c r="Q296" s="2" t="b">
        <f t="shared" si="5"/>
        <v>1</v>
      </c>
    </row>
    <row r="297" spans="1:17" ht="11.25" customHeight="1" x14ac:dyDescent="0.25">
      <c r="A297" s="63">
        <v>294</v>
      </c>
      <c r="B297" s="71" t="s">
        <v>1129</v>
      </c>
      <c r="C297" s="56">
        <v>28486.09</v>
      </c>
      <c r="D297" s="8"/>
      <c r="E297" s="8"/>
      <c r="F297" s="8"/>
      <c r="G297" s="8"/>
      <c r="H297" s="8"/>
      <c r="I297" s="36">
        <v>1308.6400000000001</v>
      </c>
      <c r="J297" s="36">
        <v>1366.22</v>
      </c>
      <c r="K297" s="36">
        <v>8435.0400000000009</v>
      </c>
      <c r="L297" s="36">
        <v>17376.189999999999</v>
      </c>
      <c r="M297" s="8"/>
      <c r="N297" s="8"/>
      <c r="O297" s="8"/>
      <c r="P297" s="2">
        <v>294</v>
      </c>
      <c r="Q297" s="2" t="b">
        <f t="shared" si="5"/>
        <v>1</v>
      </c>
    </row>
    <row r="298" spans="1:17" ht="65.099999999999994" customHeight="1" x14ac:dyDescent="0.25">
      <c r="A298" s="16">
        <v>295</v>
      </c>
      <c r="B298" s="4" t="s">
        <v>300</v>
      </c>
      <c r="C298" s="17">
        <v>28486.09</v>
      </c>
      <c r="D298" s="4"/>
      <c r="E298" s="4"/>
      <c r="F298" s="4"/>
      <c r="G298" s="4"/>
      <c r="H298" s="4"/>
      <c r="I298" s="30">
        <v>1308.6400000000001</v>
      </c>
      <c r="J298" s="37">
        <v>1366.22</v>
      </c>
      <c r="K298" s="37">
        <v>8435.0400000000009</v>
      </c>
      <c r="L298" s="17">
        <v>17376.189999999999</v>
      </c>
      <c r="M298" s="4"/>
      <c r="N298" s="4"/>
      <c r="O298" s="4"/>
      <c r="P298" s="2">
        <v>295</v>
      </c>
      <c r="Q298" s="2" t="b">
        <f t="shared" si="5"/>
        <v>1</v>
      </c>
    </row>
    <row r="299" spans="1:17" ht="55.7" customHeight="1" x14ac:dyDescent="0.25">
      <c r="A299" s="16">
        <v>296</v>
      </c>
      <c r="B299" s="4" t="s">
        <v>301</v>
      </c>
      <c r="C299" s="17">
        <v>7296.44</v>
      </c>
      <c r="D299" s="4"/>
      <c r="E299" s="4"/>
      <c r="F299" s="4"/>
      <c r="G299" s="4"/>
      <c r="H299" s="4"/>
      <c r="I299" s="31">
        <v>335.2</v>
      </c>
      <c r="J299" s="23">
        <v>349.94</v>
      </c>
      <c r="K299" s="37">
        <v>2160.56</v>
      </c>
      <c r="L299" s="17">
        <v>4450.74</v>
      </c>
      <c r="M299" s="4"/>
      <c r="N299" s="4"/>
      <c r="O299" s="4"/>
      <c r="P299" s="2">
        <v>296</v>
      </c>
      <c r="Q299" s="2" t="b">
        <f t="shared" si="5"/>
        <v>1</v>
      </c>
    </row>
    <row r="300" spans="1:17" ht="65.099999999999994" customHeight="1" x14ac:dyDescent="0.25">
      <c r="A300" s="16">
        <v>297</v>
      </c>
      <c r="B300" s="4" t="s">
        <v>302</v>
      </c>
      <c r="C300" s="17">
        <v>18490.97</v>
      </c>
      <c r="D300" s="4"/>
      <c r="E300" s="4"/>
      <c r="F300" s="4"/>
      <c r="G300" s="4"/>
      <c r="H300" s="4"/>
      <c r="I300" s="31">
        <v>849.47</v>
      </c>
      <c r="J300" s="23">
        <v>886.84</v>
      </c>
      <c r="K300" s="37">
        <v>5475.38</v>
      </c>
      <c r="L300" s="17">
        <v>11279.28</v>
      </c>
      <c r="M300" s="4"/>
      <c r="N300" s="4"/>
      <c r="O300" s="4"/>
      <c r="P300" s="2">
        <v>297</v>
      </c>
      <c r="Q300" s="2" t="b">
        <f t="shared" si="5"/>
        <v>1</v>
      </c>
    </row>
    <row r="301" spans="1:17" ht="55.7" customHeight="1" x14ac:dyDescent="0.25">
      <c r="A301" s="16">
        <v>298</v>
      </c>
      <c r="B301" s="4" t="s">
        <v>303</v>
      </c>
      <c r="C301" s="17">
        <v>2432.15</v>
      </c>
      <c r="D301" s="4"/>
      <c r="E301" s="4"/>
      <c r="F301" s="4"/>
      <c r="G301" s="4"/>
      <c r="H301" s="4"/>
      <c r="I301" s="31">
        <v>111.73</v>
      </c>
      <c r="J301" s="23">
        <v>116.65</v>
      </c>
      <c r="K301" s="23">
        <v>720.19</v>
      </c>
      <c r="L301" s="17">
        <v>1483.58</v>
      </c>
      <c r="M301" s="4"/>
      <c r="N301" s="4"/>
      <c r="O301" s="4"/>
      <c r="P301" s="2">
        <v>298</v>
      </c>
      <c r="Q301" s="2" t="b">
        <f t="shared" si="5"/>
        <v>1</v>
      </c>
    </row>
    <row r="302" spans="1:17" ht="65.099999999999994" customHeight="1" x14ac:dyDescent="0.25">
      <c r="A302" s="16">
        <v>299</v>
      </c>
      <c r="B302" s="4" t="s">
        <v>304</v>
      </c>
      <c r="C302" s="17">
        <v>17091.66</v>
      </c>
      <c r="D302" s="4"/>
      <c r="E302" s="4"/>
      <c r="F302" s="4"/>
      <c r="G302" s="4"/>
      <c r="H302" s="4"/>
      <c r="I302" s="31">
        <v>785.18</v>
      </c>
      <c r="J302" s="23">
        <v>819.73</v>
      </c>
      <c r="K302" s="37">
        <v>5061.03</v>
      </c>
      <c r="L302" s="17">
        <v>10425.709999999999</v>
      </c>
      <c r="M302" s="4"/>
      <c r="N302" s="4"/>
      <c r="O302" s="4"/>
      <c r="P302" s="2">
        <v>299</v>
      </c>
      <c r="Q302" s="2" t="b">
        <f t="shared" si="5"/>
        <v>1</v>
      </c>
    </row>
    <row r="303" spans="1:17" ht="27.95" customHeight="1" x14ac:dyDescent="0.25">
      <c r="A303" s="20">
        <v>300</v>
      </c>
      <c r="B303" s="71" t="s">
        <v>1130</v>
      </c>
      <c r="C303" s="21">
        <v>275909.34000000003</v>
      </c>
      <c r="D303" s="5"/>
      <c r="E303" s="5"/>
      <c r="F303" s="5"/>
      <c r="G303" s="5"/>
      <c r="H303" s="5"/>
      <c r="I303" s="5"/>
      <c r="J303" s="5"/>
      <c r="K303" s="5"/>
      <c r="L303" s="21">
        <v>9945.1</v>
      </c>
      <c r="M303" s="21">
        <v>9945.1</v>
      </c>
      <c r="N303" s="21">
        <v>126117.8</v>
      </c>
      <c r="O303" s="21">
        <v>129901.34</v>
      </c>
      <c r="P303" s="2">
        <v>300</v>
      </c>
      <c r="Q303" s="2" t="b">
        <f t="shared" si="5"/>
        <v>1</v>
      </c>
    </row>
    <row r="304" spans="1:17" ht="74.099999999999994" customHeight="1" x14ac:dyDescent="0.25">
      <c r="A304" s="16">
        <v>301</v>
      </c>
      <c r="B304" s="4" t="s">
        <v>305</v>
      </c>
      <c r="C304" s="37">
        <v>43399.44</v>
      </c>
      <c r="D304" s="4"/>
      <c r="E304" s="4"/>
      <c r="F304" s="4"/>
      <c r="G304" s="17">
        <v>2015.96</v>
      </c>
      <c r="H304" s="17">
        <v>2036.12</v>
      </c>
      <c r="I304" s="17">
        <v>12742.02</v>
      </c>
      <c r="J304" s="17">
        <v>26605.34</v>
      </c>
      <c r="K304" s="4"/>
      <c r="L304" s="4"/>
      <c r="M304" s="4"/>
      <c r="N304" s="4"/>
      <c r="O304" s="4"/>
      <c r="P304" s="2">
        <v>301</v>
      </c>
      <c r="Q304" s="2" t="b">
        <f t="shared" si="5"/>
        <v>1</v>
      </c>
    </row>
    <row r="305" spans="1:17" ht="74.25" customHeight="1" x14ac:dyDescent="0.25">
      <c r="A305" s="16">
        <v>302</v>
      </c>
      <c r="B305" s="4" t="s">
        <v>306</v>
      </c>
      <c r="C305" s="37">
        <v>82169.600000000006</v>
      </c>
      <c r="D305" s="4"/>
      <c r="E305" s="4"/>
      <c r="F305" s="4"/>
      <c r="G305" s="17">
        <v>3816.88</v>
      </c>
      <c r="H305" s="17">
        <v>3855.05</v>
      </c>
      <c r="I305" s="17">
        <v>24124.9</v>
      </c>
      <c r="J305" s="17">
        <v>50372.78</v>
      </c>
      <c r="K305" s="4"/>
      <c r="L305" s="4"/>
      <c r="M305" s="4"/>
      <c r="N305" s="4"/>
      <c r="O305" s="4"/>
      <c r="P305" s="2">
        <v>302</v>
      </c>
      <c r="Q305" s="2" t="b">
        <f t="shared" si="5"/>
        <v>1</v>
      </c>
    </row>
    <row r="306" spans="1:17" ht="55.7" customHeight="1" x14ac:dyDescent="0.25">
      <c r="A306" s="16">
        <v>303</v>
      </c>
      <c r="B306" s="4" t="s">
        <v>307</v>
      </c>
      <c r="C306" s="37">
        <v>57865.919999999998</v>
      </c>
      <c r="D306" s="4"/>
      <c r="E306" s="4"/>
      <c r="F306" s="4"/>
      <c r="G306" s="17">
        <v>2687.94</v>
      </c>
      <c r="H306" s="17">
        <v>2714.82</v>
      </c>
      <c r="I306" s="17">
        <v>16989.36</v>
      </c>
      <c r="J306" s="17">
        <v>35473.79</v>
      </c>
      <c r="K306" s="4"/>
      <c r="L306" s="4"/>
      <c r="M306" s="4"/>
      <c r="N306" s="4"/>
      <c r="O306" s="4"/>
      <c r="P306" s="2">
        <v>303</v>
      </c>
      <c r="Q306" s="2" t="b">
        <f t="shared" ref="Q306:Q331" si="6">P306=A306</f>
        <v>1</v>
      </c>
    </row>
    <row r="307" spans="1:17" ht="55.7" customHeight="1" x14ac:dyDescent="0.25">
      <c r="A307" s="16">
        <v>304</v>
      </c>
      <c r="B307" s="4" t="s">
        <v>308</v>
      </c>
      <c r="C307" s="37">
        <v>257146.89</v>
      </c>
      <c r="D307" s="4"/>
      <c r="E307" s="4"/>
      <c r="F307" s="4"/>
      <c r="G307" s="17">
        <v>11944.79</v>
      </c>
      <c r="H307" s="17">
        <v>12064.24</v>
      </c>
      <c r="I307" s="17">
        <v>75498.009999999995</v>
      </c>
      <c r="J307" s="17">
        <v>157639.85</v>
      </c>
      <c r="K307" s="4"/>
      <c r="L307" s="4"/>
      <c r="M307" s="4"/>
      <c r="N307" s="4"/>
      <c r="O307" s="4"/>
      <c r="P307" s="2">
        <v>304</v>
      </c>
      <c r="Q307" s="2" t="b">
        <f t="shared" si="6"/>
        <v>1</v>
      </c>
    </row>
    <row r="308" spans="1:17" ht="65.099999999999994" customHeight="1" x14ac:dyDescent="0.25">
      <c r="A308" s="16">
        <v>305</v>
      </c>
      <c r="B308" s="4" t="s">
        <v>309</v>
      </c>
      <c r="C308" s="37">
        <v>165308.72</v>
      </c>
      <c r="D308" s="4"/>
      <c r="E308" s="4"/>
      <c r="F308" s="4"/>
      <c r="G308" s="17">
        <v>7678.79</v>
      </c>
      <c r="H308" s="17">
        <v>7755.58</v>
      </c>
      <c r="I308" s="17">
        <v>48534.44</v>
      </c>
      <c r="J308" s="17">
        <v>101339.9</v>
      </c>
      <c r="K308" s="4"/>
      <c r="L308" s="4"/>
      <c r="M308" s="4"/>
      <c r="N308" s="4"/>
      <c r="O308" s="4"/>
      <c r="P308" s="2">
        <v>305</v>
      </c>
      <c r="Q308" s="2" t="b">
        <f t="shared" si="6"/>
        <v>1</v>
      </c>
    </row>
    <row r="309" spans="1:17" ht="11.25" customHeight="1" x14ac:dyDescent="0.25">
      <c r="A309" s="63">
        <v>306</v>
      </c>
      <c r="B309" s="71" t="s">
        <v>1131</v>
      </c>
      <c r="C309" s="56">
        <v>130384.89</v>
      </c>
      <c r="D309" s="8"/>
      <c r="E309" s="8"/>
      <c r="F309" s="8"/>
      <c r="G309" s="8"/>
      <c r="H309" s="8"/>
      <c r="I309" s="8"/>
      <c r="J309" s="8"/>
      <c r="K309" s="8"/>
      <c r="L309" s="36">
        <v>4699.7</v>
      </c>
      <c r="M309" s="36">
        <v>4699.7</v>
      </c>
      <c r="N309" s="36">
        <v>59598.77</v>
      </c>
      <c r="O309" s="36">
        <v>61386.73</v>
      </c>
      <c r="P309" s="2">
        <v>306</v>
      </c>
      <c r="Q309" s="2" t="b">
        <f t="shared" si="6"/>
        <v>1</v>
      </c>
    </row>
    <row r="310" spans="1:17" ht="74.25" customHeight="1" x14ac:dyDescent="0.25">
      <c r="A310" s="16">
        <v>307</v>
      </c>
      <c r="B310" s="4" t="s">
        <v>310</v>
      </c>
      <c r="C310" s="37">
        <v>68366.63</v>
      </c>
      <c r="D310" s="4"/>
      <c r="E310" s="4"/>
      <c r="F310" s="4"/>
      <c r="G310" s="4"/>
      <c r="H310" s="4"/>
      <c r="I310" s="17">
        <v>3140.74</v>
      </c>
      <c r="J310" s="17">
        <v>3278.93</v>
      </c>
      <c r="K310" s="17">
        <v>20244.11</v>
      </c>
      <c r="L310" s="17">
        <v>41702.86</v>
      </c>
      <c r="M310" s="4"/>
      <c r="N310" s="4"/>
      <c r="O310" s="4"/>
      <c r="P310" s="2">
        <v>307</v>
      </c>
      <c r="Q310" s="2" t="b">
        <f t="shared" si="6"/>
        <v>1</v>
      </c>
    </row>
    <row r="311" spans="1:17" ht="55.7" customHeight="1" x14ac:dyDescent="0.25">
      <c r="A311" s="16">
        <v>308</v>
      </c>
      <c r="B311" s="4" t="s">
        <v>311</v>
      </c>
      <c r="C311" s="37">
        <v>24654.63</v>
      </c>
      <c r="D311" s="4"/>
      <c r="E311" s="4"/>
      <c r="F311" s="4"/>
      <c r="G311" s="4"/>
      <c r="H311" s="4"/>
      <c r="I311" s="17">
        <v>1132.6199999999999</v>
      </c>
      <c r="J311" s="17">
        <v>1182.46</v>
      </c>
      <c r="K311" s="17">
        <v>7300.51</v>
      </c>
      <c r="L311" s="17">
        <v>15039.04</v>
      </c>
      <c r="M311" s="4"/>
      <c r="N311" s="4"/>
      <c r="O311" s="4"/>
      <c r="P311" s="2">
        <v>308</v>
      </c>
      <c r="Q311" s="2" t="b">
        <f t="shared" si="6"/>
        <v>1</v>
      </c>
    </row>
    <row r="312" spans="1:17" ht="22.5" customHeight="1" x14ac:dyDescent="0.25">
      <c r="A312" s="15">
        <v>309</v>
      </c>
      <c r="B312" s="4" t="s">
        <v>312</v>
      </c>
      <c r="C312" s="45">
        <v>260769.79</v>
      </c>
      <c r="D312" s="9"/>
      <c r="E312" s="9"/>
      <c r="F312" s="9"/>
      <c r="G312" s="9"/>
      <c r="H312" s="9"/>
      <c r="I312" s="9"/>
      <c r="J312" s="9"/>
      <c r="K312" s="9"/>
      <c r="L312" s="47">
        <v>9399.4</v>
      </c>
      <c r="M312" s="47">
        <v>9399.4</v>
      </c>
      <c r="N312" s="47">
        <v>119197.53</v>
      </c>
      <c r="O312" s="47">
        <v>122773.46</v>
      </c>
      <c r="P312" s="2">
        <v>309</v>
      </c>
      <c r="Q312" s="2" t="b">
        <f t="shared" si="6"/>
        <v>1</v>
      </c>
    </row>
    <row r="313" spans="1:17" ht="74.25" customHeight="1" x14ac:dyDescent="0.25">
      <c r="A313" s="16">
        <v>310</v>
      </c>
      <c r="B313" s="4" t="s">
        <v>313</v>
      </c>
      <c r="C313" s="37">
        <v>28924.3</v>
      </c>
      <c r="D313" s="4"/>
      <c r="E313" s="4"/>
      <c r="F313" s="4"/>
      <c r="G313" s="4"/>
      <c r="H313" s="4"/>
      <c r="I313" s="4"/>
      <c r="J313" s="4"/>
      <c r="K313" s="4"/>
      <c r="L313" s="17">
        <v>1042.57</v>
      </c>
      <c r="M313" s="17">
        <v>1042.57</v>
      </c>
      <c r="N313" s="17">
        <v>13221.26</v>
      </c>
      <c r="O313" s="17">
        <v>13617.9</v>
      </c>
      <c r="P313" s="2">
        <v>310</v>
      </c>
      <c r="Q313" s="2" t="b">
        <f t="shared" si="6"/>
        <v>1</v>
      </c>
    </row>
    <row r="314" spans="1:17" ht="22.5" customHeight="1" x14ac:dyDescent="0.25">
      <c r="A314" s="15">
        <v>311</v>
      </c>
      <c r="B314" s="4" t="s">
        <v>314</v>
      </c>
      <c r="C314" s="45">
        <v>120517.93</v>
      </c>
      <c r="D314" s="9"/>
      <c r="E314" s="9"/>
      <c r="F314" s="9"/>
      <c r="G314" s="9"/>
      <c r="H314" s="9"/>
      <c r="I314" s="9"/>
      <c r="J314" s="9"/>
      <c r="K314" s="9"/>
      <c r="L314" s="47">
        <v>4344.05</v>
      </c>
      <c r="M314" s="47">
        <v>4344.05</v>
      </c>
      <c r="N314" s="47">
        <v>55088.59</v>
      </c>
      <c r="O314" s="47">
        <v>56741.25</v>
      </c>
      <c r="P314" s="2">
        <v>311</v>
      </c>
      <c r="Q314" s="2" t="b">
        <f t="shared" si="6"/>
        <v>1</v>
      </c>
    </row>
    <row r="315" spans="1:17" ht="37.35" customHeight="1" x14ac:dyDescent="0.25">
      <c r="A315" s="16">
        <v>312</v>
      </c>
      <c r="B315" s="4" t="s">
        <v>315</v>
      </c>
      <c r="C315" s="37">
        <v>200863.22</v>
      </c>
      <c r="D315" s="4"/>
      <c r="E315" s="4"/>
      <c r="F315" s="4"/>
      <c r="G315" s="4"/>
      <c r="H315" s="4"/>
      <c r="I315" s="4"/>
      <c r="J315" s="4"/>
      <c r="K315" s="4"/>
      <c r="L315" s="17">
        <v>7240.08</v>
      </c>
      <c r="M315" s="17">
        <v>7240.08</v>
      </c>
      <c r="N315" s="17">
        <v>91814.31</v>
      </c>
      <c r="O315" s="17">
        <v>94568.74</v>
      </c>
      <c r="P315" s="2">
        <v>312</v>
      </c>
      <c r="Q315" s="2" t="b">
        <f t="shared" si="6"/>
        <v>1</v>
      </c>
    </row>
    <row r="316" spans="1:17" ht="11.25" customHeight="1" x14ac:dyDescent="0.25">
      <c r="A316" s="63">
        <v>313</v>
      </c>
      <c r="B316" s="71" t="s">
        <v>1132</v>
      </c>
      <c r="C316" s="56">
        <v>34183.31</v>
      </c>
      <c r="D316" s="8"/>
      <c r="E316" s="8"/>
      <c r="F316" s="8"/>
      <c r="G316" s="8"/>
      <c r="H316" s="8"/>
      <c r="I316" s="36">
        <v>1570.37</v>
      </c>
      <c r="J316" s="36">
        <v>1639.46</v>
      </c>
      <c r="K316" s="36">
        <v>10122.049999999999</v>
      </c>
      <c r="L316" s="36">
        <v>20851.43</v>
      </c>
      <c r="M316" s="8"/>
      <c r="N316" s="8"/>
      <c r="O316" s="8"/>
      <c r="P316" s="2">
        <v>313</v>
      </c>
      <c r="Q316" s="2" t="b">
        <f t="shared" si="6"/>
        <v>1</v>
      </c>
    </row>
    <row r="317" spans="1:17" ht="46.5" customHeight="1" x14ac:dyDescent="0.25">
      <c r="A317" s="15">
        <v>314</v>
      </c>
      <c r="B317" s="4" t="s">
        <v>316</v>
      </c>
      <c r="C317" s="47">
        <v>24321.46</v>
      </c>
      <c r="D317" s="4"/>
      <c r="E317" s="4"/>
      <c r="F317" s="4"/>
      <c r="G317" s="4"/>
      <c r="H317" s="4"/>
      <c r="I317" s="47">
        <v>1117.32</v>
      </c>
      <c r="J317" s="47">
        <v>1166.48</v>
      </c>
      <c r="K317" s="47">
        <v>7201.85</v>
      </c>
      <c r="L317" s="47">
        <v>14835.81</v>
      </c>
      <c r="M317" s="4"/>
      <c r="N317" s="4"/>
      <c r="O317" s="4"/>
      <c r="P317" s="2">
        <v>314</v>
      </c>
      <c r="Q317" s="2" t="b">
        <f t="shared" si="6"/>
        <v>1</v>
      </c>
    </row>
    <row r="318" spans="1:17" ht="65.099999999999994" customHeight="1" x14ac:dyDescent="0.25">
      <c r="A318" s="16">
        <v>315</v>
      </c>
      <c r="B318" s="4" t="s">
        <v>317</v>
      </c>
      <c r="C318" s="17">
        <v>56972.19</v>
      </c>
      <c r="D318" s="4"/>
      <c r="E318" s="4"/>
      <c r="F318" s="4"/>
      <c r="G318" s="4"/>
      <c r="H318" s="4"/>
      <c r="I318" s="17">
        <v>2617.2800000000002</v>
      </c>
      <c r="J318" s="17">
        <v>2732.44</v>
      </c>
      <c r="K318" s="17">
        <v>16870.09</v>
      </c>
      <c r="L318" s="17">
        <v>34752.379999999997</v>
      </c>
      <c r="M318" s="4"/>
      <c r="N318" s="4"/>
      <c r="O318" s="4"/>
      <c r="P318" s="2">
        <v>315</v>
      </c>
      <c r="Q318" s="2" t="b">
        <f t="shared" si="6"/>
        <v>1</v>
      </c>
    </row>
    <row r="319" spans="1:17" ht="22.5" customHeight="1" x14ac:dyDescent="0.25">
      <c r="A319" s="15">
        <v>316</v>
      </c>
      <c r="B319" s="4" t="s">
        <v>318</v>
      </c>
      <c r="C319" s="47">
        <v>106973.75</v>
      </c>
      <c r="D319" s="9"/>
      <c r="E319" s="9"/>
      <c r="F319" s="9"/>
      <c r="G319" s="47">
        <v>4969.0600000000004</v>
      </c>
      <c r="H319" s="47">
        <v>5018.75</v>
      </c>
      <c r="I319" s="47">
        <v>31407.360000000001</v>
      </c>
      <c r="J319" s="47">
        <v>65578.570000000007</v>
      </c>
      <c r="K319" s="9"/>
      <c r="L319" s="9"/>
      <c r="M319" s="9"/>
      <c r="N319" s="9"/>
      <c r="O319" s="9"/>
      <c r="P319" s="2">
        <v>316</v>
      </c>
      <c r="Q319" s="2" t="b">
        <f t="shared" si="6"/>
        <v>1</v>
      </c>
    </row>
    <row r="320" spans="1:17" ht="22.5" customHeight="1" x14ac:dyDescent="0.25">
      <c r="A320" s="15">
        <v>317</v>
      </c>
      <c r="B320" s="4" t="s">
        <v>319</v>
      </c>
      <c r="C320" s="47">
        <v>106973.75</v>
      </c>
      <c r="D320" s="9"/>
      <c r="E320" s="9"/>
      <c r="F320" s="9"/>
      <c r="G320" s="47">
        <v>4969.0600000000004</v>
      </c>
      <c r="H320" s="47">
        <v>5018.75</v>
      </c>
      <c r="I320" s="47">
        <v>31407.360000000001</v>
      </c>
      <c r="J320" s="47">
        <v>65578.570000000007</v>
      </c>
      <c r="K320" s="9"/>
      <c r="L320" s="9"/>
      <c r="M320" s="9"/>
      <c r="N320" s="9"/>
      <c r="O320" s="9"/>
      <c r="P320" s="2">
        <v>317</v>
      </c>
      <c r="Q320" s="2" t="b">
        <f t="shared" si="6"/>
        <v>1</v>
      </c>
    </row>
    <row r="321" spans="1:17" ht="37.35" customHeight="1" x14ac:dyDescent="0.25">
      <c r="A321" s="16">
        <v>318</v>
      </c>
      <c r="B321" s="4" t="s">
        <v>320</v>
      </c>
      <c r="C321" s="17">
        <v>80345.289999999994</v>
      </c>
      <c r="D321" s="4"/>
      <c r="E321" s="4"/>
      <c r="F321" s="4"/>
      <c r="G321" s="4"/>
      <c r="H321" s="4"/>
      <c r="I321" s="4"/>
      <c r="J321" s="4"/>
      <c r="K321" s="4"/>
      <c r="L321" s="17">
        <v>2896.03</v>
      </c>
      <c r="M321" s="17">
        <v>2896.03</v>
      </c>
      <c r="N321" s="17">
        <v>36725.730000000003</v>
      </c>
      <c r="O321" s="17">
        <v>37827.5</v>
      </c>
      <c r="P321" s="2">
        <v>318</v>
      </c>
      <c r="Q321" s="2" t="b">
        <f t="shared" si="6"/>
        <v>1</v>
      </c>
    </row>
    <row r="322" spans="1:17" ht="147.75" customHeight="1" x14ac:dyDescent="0.25">
      <c r="A322" s="16">
        <v>319</v>
      </c>
      <c r="B322" s="4" t="s">
        <v>321</v>
      </c>
      <c r="C322" s="19">
        <v>0</v>
      </c>
      <c r="D322" s="4"/>
      <c r="E322" s="4"/>
      <c r="F322" s="4"/>
      <c r="G322" s="4"/>
      <c r="H322" s="4"/>
      <c r="I322" s="4"/>
      <c r="J322" s="4"/>
      <c r="K322" s="4"/>
      <c r="L322" s="4"/>
      <c r="M322" s="4"/>
      <c r="N322" s="4"/>
      <c r="O322" s="4"/>
      <c r="P322" s="2">
        <v>319</v>
      </c>
      <c r="Q322" s="2" t="b">
        <f t="shared" si="6"/>
        <v>1</v>
      </c>
    </row>
    <row r="323" spans="1:17" ht="27.95" customHeight="1" x14ac:dyDescent="0.25">
      <c r="A323" s="20">
        <v>320</v>
      </c>
      <c r="B323" s="71" t="s">
        <v>1133</v>
      </c>
      <c r="C323" s="25">
        <v>0</v>
      </c>
      <c r="D323" s="5"/>
      <c r="E323" s="5"/>
      <c r="F323" s="5"/>
      <c r="G323" s="5"/>
      <c r="H323" s="5"/>
      <c r="I323" s="25">
        <v>0</v>
      </c>
      <c r="J323" s="25">
        <v>0</v>
      </c>
      <c r="K323" s="25">
        <v>0</v>
      </c>
      <c r="L323" s="25">
        <v>0</v>
      </c>
      <c r="M323" s="5"/>
      <c r="N323" s="5"/>
      <c r="O323" s="5"/>
      <c r="P323" s="2">
        <v>320</v>
      </c>
      <c r="Q323" s="2" t="b">
        <f t="shared" si="6"/>
        <v>1</v>
      </c>
    </row>
    <row r="324" spans="1:17" ht="156.94999999999999" customHeight="1" x14ac:dyDescent="0.25">
      <c r="A324" s="16">
        <v>321</v>
      </c>
      <c r="B324" s="4" t="s">
        <v>322</v>
      </c>
      <c r="C324" s="19">
        <v>0</v>
      </c>
      <c r="D324" s="4"/>
      <c r="E324" s="4"/>
      <c r="F324" s="4"/>
      <c r="G324" s="4"/>
      <c r="H324" s="4"/>
      <c r="I324" s="4"/>
      <c r="J324" s="4"/>
      <c r="K324" s="4"/>
      <c r="L324" s="4"/>
      <c r="M324" s="4"/>
      <c r="N324" s="4"/>
      <c r="O324" s="4"/>
      <c r="P324" s="2">
        <v>321</v>
      </c>
      <c r="Q324" s="2" t="b">
        <f t="shared" si="6"/>
        <v>1</v>
      </c>
    </row>
    <row r="325" spans="1:17" ht="101.85" customHeight="1" x14ac:dyDescent="0.25">
      <c r="A325" s="20">
        <v>322</v>
      </c>
      <c r="B325" s="71" t="s">
        <v>1134</v>
      </c>
      <c r="C325" s="25">
        <v>0</v>
      </c>
      <c r="D325" s="207"/>
      <c r="E325" s="207"/>
      <c r="F325" s="207"/>
      <c r="G325" s="207"/>
      <c r="H325" s="207"/>
      <c r="I325" s="207"/>
      <c r="J325" s="207"/>
      <c r="K325" s="207"/>
      <c r="L325" s="207"/>
      <c r="M325" s="207"/>
      <c r="N325" s="207"/>
      <c r="O325" s="207"/>
      <c r="P325" s="2">
        <v>322</v>
      </c>
      <c r="Q325" s="2" t="b">
        <f t="shared" si="6"/>
        <v>1</v>
      </c>
    </row>
    <row r="326" spans="1:17" ht="111" customHeight="1" x14ac:dyDescent="0.25">
      <c r="A326" s="16">
        <v>323</v>
      </c>
      <c r="B326" s="4" t="s">
        <v>323</v>
      </c>
      <c r="C326" s="19">
        <v>0</v>
      </c>
      <c r="D326" s="4"/>
      <c r="E326" s="4"/>
      <c r="F326" s="4"/>
      <c r="G326" s="4"/>
      <c r="H326" s="4"/>
      <c r="I326" s="4"/>
      <c r="J326" s="4"/>
      <c r="K326" s="4"/>
      <c r="L326" s="4"/>
      <c r="M326" s="4"/>
      <c r="N326" s="4"/>
      <c r="O326" s="4"/>
      <c r="P326" s="2">
        <v>323</v>
      </c>
      <c r="Q326" s="2" t="b">
        <f t="shared" si="6"/>
        <v>1</v>
      </c>
    </row>
    <row r="327" spans="1:17" ht="92.45" customHeight="1" x14ac:dyDescent="0.25">
      <c r="A327" s="16">
        <v>324</v>
      </c>
      <c r="B327" s="4" t="s">
        <v>324</v>
      </c>
      <c r="C327" s="19">
        <v>0</v>
      </c>
      <c r="D327" s="4"/>
      <c r="E327" s="4"/>
      <c r="F327" s="4"/>
      <c r="G327" s="4"/>
      <c r="H327" s="4"/>
      <c r="I327" s="31">
        <v>0</v>
      </c>
      <c r="J327" s="64">
        <v>0</v>
      </c>
      <c r="K327" s="64">
        <v>0</v>
      </c>
      <c r="L327" s="31">
        <v>0</v>
      </c>
      <c r="M327" s="4"/>
      <c r="N327" s="4"/>
      <c r="O327" s="4"/>
      <c r="P327" s="2">
        <v>324</v>
      </c>
      <c r="Q327" s="2" t="b">
        <f t="shared" si="6"/>
        <v>1</v>
      </c>
    </row>
    <row r="328" spans="1:17" ht="138.6" customHeight="1" x14ac:dyDescent="0.25">
      <c r="A328" s="16">
        <v>325</v>
      </c>
      <c r="B328" s="4" t="s">
        <v>325</v>
      </c>
      <c r="C328" s="19">
        <v>0</v>
      </c>
      <c r="D328" s="4"/>
      <c r="E328" s="4"/>
      <c r="F328" s="4"/>
      <c r="G328" s="4"/>
      <c r="H328" s="4"/>
      <c r="I328" s="4"/>
      <c r="J328" s="4"/>
      <c r="K328" s="4"/>
      <c r="L328" s="4"/>
      <c r="M328" s="4"/>
      <c r="N328" s="4"/>
      <c r="O328" s="4"/>
      <c r="P328" s="2">
        <v>325</v>
      </c>
      <c r="Q328" s="2" t="b">
        <f t="shared" si="6"/>
        <v>1</v>
      </c>
    </row>
    <row r="329" spans="1:17" ht="35.25" customHeight="1" x14ac:dyDescent="0.25">
      <c r="A329" s="63">
        <v>326</v>
      </c>
      <c r="B329" s="71" t="s">
        <v>327</v>
      </c>
      <c r="C329" s="36">
        <v>242904.33</v>
      </c>
      <c r="D329" s="5"/>
      <c r="E329" s="5"/>
      <c r="F329" s="36">
        <v>16616.16</v>
      </c>
      <c r="G329" s="36">
        <v>17247.57</v>
      </c>
      <c r="H329" s="36">
        <v>209040.6</v>
      </c>
      <c r="I329" s="5"/>
      <c r="J329" s="5"/>
      <c r="K329" s="5"/>
      <c r="L329" s="5"/>
      <c r="M329" s="5"/>
      <c r="N329" s="5"/>
      <c r="O329" s="5"/>
      <c r="P329" s="2">
        <v>326</v>
      </c>
      <c r="Q329" s="2" t="b">
        <f t="shared" si="6"/>
        <v>1</v>
      </c>
    </row>
    <row r="330" spans="1:17" x14ac:dyDescent="0.25">
      <c r="A330" s="63">
        <v>327</v>
      </c>
      <c r="B330" s="71" t="s">
        <v>328</v>
      </c>
      <c r="C330" s="36">
        <v>57793.599999999999</v>
      </c>
      <c r="D330" s="5"/>
      <c r="E330" s="5"/>
      <c r="F330" s="36">
        <v>2658.59</v>
      </c>
      <c r="G330" s="36">
        <v>2759.61</v>
      </c>
      <c r="H330" s="36">
        <v>16723.25</v>
      </c>
      <c r="I330" s="5">
        <v>17442.349999999999</v>
      </c>
      <c r="J330" s="5">
        <v>18209.810000000001</v>
      </c>
      <c r="K330" s="5"/>
      <c r="L330" s="5"/>
      <c r="M330" s="5"/>
      <c r="N330" s="5"/>
      <c r="O330" s="5"/>
      <c r="P330" s="2">
        <v>327</v>
      </c>
      <c r="Q330" s="2" t="b">
        <f t="shared" si="6"/>
        <v>1</v>
      </c>
    </row>
    <row r="331" spans="1:17" ht="22.5" x14ac:dyDescent="0.25">
      <c r="A331" s="63">
        <v>328</v>
      </c>
      <c r="B331" s="71" t="s">
        <v>329</v>
      </c>
      <c r="C331" s="36">
        <v>16386.89</v>
      </c>
      <c r="D331" s="5"/>
      <c r="E331" s="5"/>
      <c r="F331" s="36">
        <v>753.82</v>
      </c>
      <c r="G331" s="36">
        <v>782.46</v>
      </c>
      <c r="H331" s="36">
        <v>4741.74</v>
      </c>
      <c r="I331" s="5">
        <v>4945.63</v>
      </c>
      <c r="J331" s="5">
        <v>5163.24</v>
      </c>
      <c r="K331" s="5"/>
      <c r="L331" s="5"/>
      <c r="M331" s="5"/>
      <c r="N331" s="5"/>
      <c r="O331" s="5"/>
      <c r="P331" s="2">
        <v>328</v>
      </c>
      <c r="Q331" s="2" t="b">
        <f t="shared" si="6"/>
        <v>1</v>
      </c>
    </row>
  </sheetData>
  <mergeCells count="28">
    <mergeCell ref="L126:N126"/>
    <mergeCell ref="N127:O127"/>
    <mergeCell ref="A139:O139"/>
    <mergeCell ref="A180:O180"/>
    <mergeCell ref="A205:O205"/>
    <mergeCell ref="A211:O211"/>
    <mergeCell ref="N4:N5"/>
    <mergeCell ref="O4:O5"/>
    <mergeCell ref="A17:O17"/>
    <mergeCell ref="A51:O51"/>
    <mergeCell ref="A57:O57"/>
    <mergeCell ref="A122:O122"/>
    <mergeCell ref="H4:H5"/>
    <mergeCell ref="I4:I5"/>
    <mergeCell ref="J4:J5"/>
    <mergeCell ref="K4:K5"/>
    <mergeCell ref="L4:L5"/>
    <mergeCell ref="M4:M5"/>
    <mergeCell ref="C4:C5"/>
    <mergeCell ref="D4:D5"/>
    <mergeCell ref="E4:E5"/>
    <mergeCell ref="F4:F5"/>
    <mergeCell ref="G4:G5"/>
    <mergeCell ref="A1:P1"/>
    <mergeCell ref="A2:A3"/>
    <mergeCell ref="B2:B3"/>
    <mergeCell ref="C2:C3"/>
    <mergeCell ref="D2:O2"/>
  </mergeCells>
  <pageMargins left="0.70866141732283472" right="0.70866141732283472" top="0.74803149606299213" bottom="0.74803149606299213" header="0.31496062992125984" footer="0.31496062992125984"/>
  <pageSetup paperSize="9" scale="90" fitToHeight="4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Оценка велич КВЛ (2)</vt:lpstr>
      <vt:lpstr>Оценка велич КВЛ</vt:lpstr>
      <vt:lpstr>Фин потребн по годам</vt:lpstr>
      <vt:lpstr>Перечень смет-анал</vt:lpstr>
      <vt:lpstr>Фин потребн по годам (2)</vt:lpstr>
      <vt:lpstr>'Оценка велич КВЛ'!Заголовки_для_печати</vt:lpstr>
      <vt:lpstr>'Перечень смет-анал'!Заголовки_для_печати</vt:lpstr>
      <vt:lpstr>'Фин потребн по годам'!Заголовки_для_печати</vt:lpstr>
      <vt:lpstr>'Оценка велич КВЛ'!Область_печати</vt:lpstr>
      <vt:lpstr>'Оценка велич КВЛ (2)'!Область_печати</vt:lpstr>
      <vt:lpstr>'Перечень смет-анал'!Область_печати</vt:lpstr>
      <vt:lpstr>'Фин потребн по годам'!Область_печати</vt:lpstr>
      <vt:lpstr>'Фин потребн по годам (2)'!Область_печати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2023-02-01T11:31:22Z</dcterms:modified>
</cp:coreProperties>
</file>